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U:\1000 Sport\1100 Spielbetrieb und Lizenzierung\1140 Vorlagen\Vordrucke\2026-27\"/>
    </mc:Choice>
  </mc:AlternateContent>
  <xr:revisionPtr revIDLastSave="0" documentId="13_ncr:1_{4190D10C-51E1-4908-BA63-CEE7D9985677}" xr6:coauthVersionLast="47" xr6:coauthVersionMax="47" xr10:uidLastSave="{00000000-0000-0000-0000-000000000000}"/>
  <bookViews>
    <workbookView xWindow="-28920" yWindow="-120" windowWidth="29040" windowHeight="15720" xr2:uid="{00000000-000D-0000-FFFF-FFFF00000000}"/>
  </bookViews>
  <sheets>
    <sheet name="Vordruck B-1" sheetId="1" r:id="rId1"/>
  </sheets>
  <definedNames>
    <definedName name="Dropdown1" localSheetId="0">'Vordruck B-1'!$J$49</definedName>
    <definedName name="_xlnm.Print_Area" localSheetId="0">'Vordruck B-1'!$B$1:$J$62</definedName>
    <definedName name="_xlnm.Print_Titles" localSheetId="0">'Vordruck B-1'!$1:$4</definedName>
    <definedName name="Geschlecht">'Vordruck B-1'!$O$15:$O$16</definedName>
    <definedName name="Kontrollkästchen1" localSheetId="0">'Vordruck B-1'!$B$47</definedName>
    <definedName name="Kontrollkästchen3" localSheetId="0">'Vordruck B-1'!$C$47</definedName>
    <definedName name="Kontrollkästchen4" localSheetId="0">'Vordruck B-1'!$C$48</definedName>
    <definedName name="Landesverband">'Vordruck B-1'!$Y$23:$Y$39</definedName>
    <definedName name="Liga">'Vordruck B-1'!$O$9:$O$10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R29" i="1" l="1"/>
  <c r="L9" i="1"/>
  <c r="L24" i="1"/>
  <c r="J23" i="1" s="1"/>
  <c r="R35" i="1"/>
  <c r="S34" i="1"/>
  <c r="S35" i="1" s="1"/>
  <c r="S29" i="1"/>
  <c r="T29" i="1"/>
  <c r="U29" i="1"/>
  <c r="L29" i="1"/>
  <c r="L30" i="1"/>
  <c r="L31" i="1"/>
  <c r="L32" i="1"/>
  <c r="L33" i="1"/>
  <c r="L34" i="1"/>
  <c r="L35" i="1"/>
  <c r="L25" i="1"/>
  <c r="L26" i="1"/>
  <c r="L27" i="1"/>
  <c r="L28" i="1"/>
  <c r="O36" i="1"/>
  <c r="P36" i="1" s="1"/>
  <c r="C36" i="1" s="1"/>
  <c r="O35" i="1"/>
  <c r="P35" i="1" s="1"/>
  <c r="C35" i="1" s="1"/>
  <c r="O34" i="1"/>
  <c r="P34" i="1" s="1"/>
  <c r="O33" i="1"/>
  <c r="P33" i="1" s="1"/>
  <c r="O32" i="1"/>
  <c r="P32" i="1" s="1"/>
  <c r="C32" i="1" s="1"/>
  <c r="O31" i="1"/>
  <c r="P31" i="1" s="1"/>
  <c r="O30" i="1"/>
  <c r="O29" i="1"/>
  <c r="P29" i="1" s="1"/>
  <c r="O28" i="1"/>
  <c r="P28" i="1" s="1"/>
  <c r="C28" i="1" s="1"/>
  <c r="O27" i="1"/>
  <c r="P27" i="1" s="1"/>
  <c r="C27" i="1" s="1"/>
  <c r="O26" i="1"/>
  <c r="P26" i="1" s="1"/>
  <c r="C26" i="1" s="1"/>
  <c r="O25" i="1"/>
  <c r="P25" i="1" s="1"/>
  <c r="C25" i="1" s="1"/>
  <c r="M34" i="1" l="1"/>
  <c r="W34" i="1" s="1"/>
  <c r="J34" i="1" s="1"/>
  <c r="M30" i="1"/>
  <c r="W30" i="1" s="1"/>
  <c r="J30" i="1" s="1"/>
  <c r="M33" i="1"/>
  <c r="W33" i="1" s="1"/>
  <c r="J33" i="1" s="1"/>
  <c r="M29" i="1"/>
  <c r="W29" i="1" s="1"/>
  <c r="M32" i="1"/>
  <c r="W32" i="1" s="1"/>
  <c r="J32" i="1" s="1"/>
  <c r="M35" i="1"/>
  <c r="W35" i="1" s="1"/>
  <c r="M31" i="1"/>
  <c r="W31" i="1" s="1"/>
  <c r="J31" i="1" s="1"/>
  <c r="M24" i="1"/>
  <c r="J24" i="1" s="1"/>
  <c r="C29" i="1"/>
  <c r="C31" i="1"/>
  <c r="C34" i="1"/>
  <c r="C33" i="1"/>
  <c r="P30" i="1"/>
  <c r="C30" i="1" s="1"/>
  <c r="J38" i="1" l="1"/>
</calcChain>
</file>

<file path=xl/sharedStrings.xml><?xml version="1.0" encoding="utf-8"?>
<sst xmlns="http://schemas.openxmlformats.org/spreadsheetml/2006/main" count="113" uniqueCount="107">
  <si>
    <t>U13</t>
  </si>
  <si>
    <t>U14</t>
  </si>
  <si>
    <t>U12</t>
  </si>
  <si>
    <t>U15</t>
  </si>
  <si>
    <t>U16</t>
  </si>
  <si>
    <t>U17</t>
  </si>
  <si>
    <t>U18</t>
  </si>
  <si>
    <t>U19</t>
  </si>
  <si>
    <t>U20</t>
  </si>
  <si>
    <t>U21</t>
  </si>
  <si>
    <t>U22</t>
  </si>
  <si>
    <t>Saison</t>
  </si>
  <si>
    <t>AK</t>
  </si>
  <si>
    <t>Bemerkungen</t>
  </si>
  <si>
    <t>1. Verein</t>
  </si>
  <si>
    <t>U23</t>
  </si>
  <si>
    <t>weiblich</t>
  </si>
  <si>
    <t>BSP</t>
  </si>
  <si>
    <t>männlich</t>
  </si>
  <si>
    <t>Vorname:</t>
  </si>
  <si>
    <t>Geburtsort:</t>
  </si>
  <si>
    <t>Ursprungsverband: 2)</t>
  </si>
  <si>
    <t>Versicherungsnr.:</t>
  </si>
  <si>
    <t>Gemäß Ziffer 7.2 Anlage 8 BSO (Ausbildungskostenerstattungsordnung)  sind Verein und Spieler bei der erstmaligen Beantragung einer Bundesliga-Spielerlizenz verpflichtet, Angaben zu den Ausbildungsvereinen des Spielers zu machen. Macht ein Beteiligter vorsätzlich falsche Angaben über Umstände, die für die Berechnung oder die Fälligkeit der Ausbildungskosten maßgebend sind, sind der Verein und/oder der Beteiligte mit einer in Ziffer 6 RO vorgesehenen Strafe zu belegen.</t>
  </si>
  <si>
    <t>Liga:</t>
  </si>
  <si>
    <t>1. Bundesliga</t>
  </si>
  <si>
    <t>2. Bundesliga</t>
  </si>
  <si>
    <t>Bayern</t>
  </si>
  <si>
    <t>Brandenburg</t>
  </si>
  <si>
    <t>Hamburg</t>
  </si>
  <si>
    <t>Hessen</t>
  </si>
  <si>
    <t>Nordbaden</t>
  </si>
  <si>
    <t>Saarland</t>
  </si>
  <si>
    <t>Sachsen</t>
  </si>
  <si>
    <t>Schleswig-Holstein</t>
  </si>
  <si>
    <t>Südbaden</t>
  </si>
  <si>
    <t>Thüringen</t>
  </si>
  <si>
    <t>Berlin</t>
  </si>
  <si>
    <t>Mecklenburg-Vorpommern</t>
  </si>
  <si>
    <t>Rheinland-Pfalz</t>
  </si>
  <si>
    <t>Sachsen-Anhalt</t>
  </si>
  <si>
    <t>Diesem Antrag liegen bei:</t>
  </si>
  <si>
    <t>Die persönliche Spielerlizenz und Rechnung senden Sie bitte an (bitte ankreuzen):</t>
  </si>
  <si>
    <t>die gemeldete Vereinsadresse/Rechnungsanschrift</t>
  </si>
  <si>
    <t>die Anschrift des gemeldeten Mannschaftsverantwortlichens des Vereins</t>
  </si>
  <si>
    <t>Mit der Unterschrift bestätige ich die Richtigkeit der gemachten Angaben und bestätige die Kenntnisnahme der Satzungen und Ordnungen der DVL und des DVV und deren Einhaltung. Ich erkläre mich bereit, bei entsprechender Berufung als Kaderspieler für den DVV tätig zu sein. Weiterhin erkläre ich mich mit der Speicherung meiner persönlichen und sportlichen Daten sowie deren Veröffentlichung auf der Internetseite sowie in PR-Materialien der DVL einverstanden.</t>
  </si>
  <si>
    <t>ein Passbild (im jpg-Format per E-Mail zu senden an info@volleyball-bundesliga.de)</t>
  </si>
  <si>
    <t>der bisher gültige Spielerpass/ePass</t>
  </si>
  <si>
    <t>Gesamtbetrag:</t>
  </si>
  <si>
    <t>Landesverband, dem der Verein angehört</t>
  </si>
  <si>
    <t>Verein, bei dem im jeweiligen Spieljahr das Erstspielrecht lag</t>
  </si>
  <si>
    <t>Rechtsverbindlich für die Berechnung der Ausbildungskostenerstattung ist allein Anlage 8 zur Bundesspielordnung.</t>
  </si>
  <si>
    <t xml:space="preserve">    Name:</t>
  </si>
  <si>
    <t xml:space="preserve">    Geburtsdatum:</t>
  </si>
  <si>
    <t xml:space="preserve">    Staatsangehörigk.:</t>
  </si>
  <si>
    <t xml:space="preserve">    Geschlecht:</t>
  </si>
  <si>
    <t xml:space="preserve">    Krankenkasse:</t>
  </si>
  <si>
    <t>Bearbeitungsvermerke:</t>
  </si>
  <si>
    <t>Lizenzummer</t>
  </si>
  <si>
    <t>Rechnungsnummer</t>
  </si>
  <si>
    <t>reamateurisiert am:</t>
  </si>
  <si>
    <t>lfd. Reamateurisierungsnummer</t>
  </si>
  <si>
    <t>Pass geschickt an:</t>
  </si>
  <si>
    <t>Aufnehmende/Abgebende Vereine über AKE informiert</t>
  </si>
  <si>
    <t>Berechnung der AKE:</t>
  </si>
  <si>
    <t>Anhang 8 BSO</t>
  </si>
  <si>
    <t>Talententwicklungsprämie</t>
  </si>
  <si>
    <t>Korrekturen</t>
  </si>
  <si>
    <t>Ziffer 3</t>
  </si>
  <si>
    <t>Bundesstützpunktprämie</t>
  </si>
  <si>
    <t>siehe oben</t>
  </si>
  <si>
    <t>Nachberechnungen</t>
  </si>
  <si>
    <t>Ziffer 4.4</t>
  </si>
  <si>
    <t>Ziffer 4.6</t>
  </si>
  <si>
    <t>Bundesstützpunktprämie 
Nachberechnungen</t>
  </si>
  <si>
    <t>Ausbildungsprämie</t>
  </si>
  <si>
    <t>Ziffer 5.7</t>
  </si>
  <si>
    <t>Ziffer 5.4</t>
  </si>
  <si>
    <t>Ausbildungprämie 
Nachberechnungen</t>
  </si>
  <si>
    <t>Ziffer 6.1</t>
  </si>
  <si>
    <t>Anteilige Erstattung von
Ausbildungskosten des abgebenden Vereins</t>
  </si>
  <si>
    <t>Tag (tt)</t>
  </si>
  <si>
    <t>Monat (mm)</t>
  </si>
  <si>
    <t>Jahr (jjjj)</t>
  </si>
  <si>
    <t xml:space="preserve">1): Verein bei Antragstellung. Die Spielerlizenz ist vereinsunabhängig und behält bei Vereinwechsel ihre Gültigkeit.
2):  Beim Ursprungsverband handelt es sich i.d.R. um das Land, dessen Nationalität der Spieler besitzt und für den der Spieler das erste Mal spielberechtigt war. Hat der Spieler nie in seinem Heimatland eine Spielberechtigung erlangt, so zählt der Verband als Ursprungsverband, bei dem die erste Spielberechtigung erteilt wurde
</t>
  </si>
  <si>
    <t>Württemberg</t>
  </si>
  <si>
    <t>Ausbildungskostenerstattung</t>
  </si>
  <si>
    <t xml:space="preserve">     Verein:</t>
  </si>
  <si>
    <t>Verein, bei dem im jeweiligen Spieljahr das Erstspielrecht lag 1)</t>
  </si>
  <si>
    <t>BSP
2)</t>
  </si>
  <si>
    <t>AKE 3)</t>
  </si>
  <si>
    <r>
      <rPr>
        <u/>
        <sz val="8"/>
        <color indexed="8"/>
        <rFont val="Trebuchet MS"/>
        <family val="2"/>
      </rPr>
      <t xml:space="preserve">Ergänzende Hinweise:
</t>
    </r>
    <r>
      <rPr>
        <sz val="8"/>
        <color indexed="8"/>
        <rFont val="Trebuchet MS"/>
        <family val="2"/>
      </rPr>
      <t>5.2.3 Besitzt der Spieler bei Fälligkeit der Ausbildungskostenerstattung bereits für die zwei unmittelbar vorausgehenden Ausbildungszeiträume eine Spielberechtigung für eine Mannschaft des Lizenzligavereins, ausgenommen Doppelspielrechte (Ziffer 6.4.2, 6.4.4 BSO), entfällt für alle vorausgehenden Ausbildungsvereine ein Erstattungsanspruch gemäß Ziffer 5. Die Talententwicklungsprämie gemäß Ziffer 3 und die Bundesstützpunktprämie gemäß Ziffer 4 sind zu zahlen.
5.7 Bei einem späteren Wechsel aus der 2. Bundesliga in die 1. Bundesliga sind die noch nicht gezahlten Differenzbeträge durch den aufnehmenden Verein an die Ausbildungsvereine und Bundesstützpunkte zu zahlen, sofern nicht zwei volle Ausbildungszeiträume vergangen sind. 
6.1 Wechselt ein Spieler, für den der abgebende Verein selbst Ausbildungskosten bezahlt hat, nach einem oder innerhalb des ersten Ausbildungszeitraums gemäß Ziffer 2.5 zu einem Verein der Lizenzligen, so erstattet der aufnehmende Verein dem abgebenden Verein Ausbildungskosten gemäß Ziffer 6 Anlage 8 zur BSO</t>
    </r>
  </si>
  <si>
    <r>
      <t xml:space="preserve">die vom Spieler unterschriebene Athleten-Vereinbarung Anti-Doping sowie Schiedsvereinbarung Anti-Doping (Vordruck R) </t>
    </r>
    <r>
      <rPr>
        <b/>
        <u/>
        <sz val="10"/>
        <color indexed="8"/>
        <rFont val="Trebuchet MS"/>
        <family val="2"/>
      </rPr>
      <t>in zweifacher Ausfertigung</t>
    </r>
    <r>
      <rPr>
        <sz val="10"/>
        <color indexed="8"/>
        <rFont val="Trebuchet MS"/>
        <family val="2"/>
      </rPr>
      <t xml:space="preserve"> (nur bei Erstbeantragung einer Bundesliga-Spielerlizenz)</t>
    </r>
  </si>
  <si>
    <r>
      <t xml:space="preserve"> </t>
    </r>
    <r>
      <rPr>
        <b/>
        <sz val="10"/>
        <color indexed="8"/>
        <rFont val="Trebuchet MS"/>
        <family val="2"/>
      </rPr>
      <t>Passnummer:</t>
    </r>
  </si>
  <si>
    <r>
      <t xml:space="preserve"> </t>
    </r>
    <r>
      <rPr>
        <b/>
        <sz val="10"/>
        <color indexed="8"/>
        <rFont val="Trebuchet MS"/>
        <family val="2"/>
      </rPr>
      <t>Landesverband:</t>
    </r>
  </si>
  <si>
    <r>
      <t xml:space="preserve">     </t>
    </r>
    <r>
      <rPr>
        <sz val="8"/>
        <color indexed="8"/>
        <rFont val="Trebuchet MS"/>
        <family val="2"/>
      </rPr>
      <t>Datum</t>
    </r>
  </si>
  <si>
    <r>
      <t xml:space="preserve">     </t>
    </r>
    <r>
      <rPr>
        <sz val="8"/>
        <color indexed="8"/>
        <rFont val="Trebuchet MS"/>
        <family val="2"/>
      </rPr>
      <t>Unterschrift  des Spielers</t>
    </r>
  </si>
  <si>
    <r>
      <t xml:space="preserve">     </t>
    </r>
    <r>
      <rPr>
        <sz val="8"/>
        <color indexed="8"/>
        <rFont val="Trebuchet MS"/>
        <family val="2"/>
      </rPr>
      <t>Unterschrift  des Vereins/Teammanagers</t>
    </r>
  </si>
  <si>
    <r>
      <rPr>
        <b/>
        <sz val="14"/>
        <color indexed="8"/>
        <rFont val="Trebuchet MS"/>
        <family val="2"/>
      </rPr>
      <t>Vordruck
B-1</t>
    </r>
    <r>
      <rPr>
        <b/>
        <sz val="16"/>
        <color indexed="8"/>
        <rFont val="Trebuchet MS"/>
        <family val="2"/>
      </rPr>
      <t xml:space="preserve">
</t>
    </r>
    <r>
      <rPr>
        <b/>
        <sz val="8"/>
        <color indexed="8"/>
        <rFont val="Trebuchet MS"/>
        <family val="2"/>
      </rPr>
      <t>(Version 3.0 vom 12.08.2013)</t>
    </r>
  </si>
  <si>
    <r>
      <t xml:space="preserve">Upload zusammen mit dem Lizenzantrag für U23-Spieler im VBL-SAMS
</t>
    </r>
    <r>
      <rPr>
        <b/>
        <sz val="11"/>
        <color indexed="8"/>
        <rFont val="Trebuchet MS"/>
        <family val="2"/>
      </rPr>
      <t>Bitte die Datei vollständig in Excel ausfüllen, um die Ausbildungskostenerstattung zu berechnen.</t>
    </r>
  </si>
  <si>
    <t xml:space="preserve">Erläuterungen und Hilfestellungen zum Thema Ausbildungskostenerstattung gibt es im VBL-Wiki: www.vbl-wiki.de/wiki/AKE </t>
  </si>
  <si>
    <t>Nordrhein-Westfalen</t>
  </si>
  <si>
    <t>Niedersachsen und Bremen</t>
  </si>
  <si>
    <t xml:space="preserve"> </t>
  </si>
  <si>
    <t>Saison 2026/27</t>
  </si>
  <si>
    <t>Spielerbiographie (nur bei Spielern, die bei der Erstbeantragung der Lizenz noch der Altersklasse U23 oder jünger angehören - im Spieljahr 2026/27 sind dies alle Spieler, die am 1.1.2005 oder später geboren sind - und deren Ursprungsverband Deutschland ist):</t>
  </si>
  <si>
    <t>1): Beim Erstspielrecht handelt es sich um das Spielrecht im Erwachsenenbereich (Ligaspielbetrieb). Hatte der Spieler kein Spielrecht im Erwachsenenbereich, ist an dieser Stelle das Jugendspielrecht anzugeben. Berücksichtigung finden nur volle Ausbildungszeiträume, d.h. der Spieler muss vom 01.10. bis 30.04. der jeweiligen Saison für den Verein spielberechtigt gewesen sein.
2): Wurde der Spieler in der jeweiligen Saison einem Bundesstützpunkt ausgebildet (unabhängig vom Kaderstatus), setzen Sie in der Spalte ein "X".
3): Wird dieser Vordruck in Excel bearbeitet, werden die Einzelbeträge und der Gesamtbetrag errechnet. Diese Angaben haben nur nachrichtlichen Charakter auf Basis der gemachten Angaben. Maßgeblich und rechtlich verbindlich sind allein die Rechnungstellungen durch die anspruchsberechtigten Vereine gemäß Anlage 8 zur BSO. Die Volleyball Bundesliga (VBL) informiert alle beteiligten Vereine innerhalb von vier Wochen nach Fälligkeit.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</si>
</sst>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
    <numFmt numFmtId="165" formatCode="0000"/>
    <numFmt numFmtId="166" formatCode="00"/>
  </numFmts>
  <fonts count="26" x14ac:knownFonts="1">
    <font>
      <sz val="11"/>
      <color theme="1"/>
      <name val="Calibri"/>
      <family val="2"/>
      <scheme val="minor"/>
    </font>
    <font>
      <b/>
      <sz val="16"/>
      <color indexed="8"/>
      <name val="Trebuchet MS"/>
      <family val="2"/>
    </font>
    <font>
      <b/>
      <sz val="8"/>
      <color indexed="8"/>
      <name val="Trebuchet MS"/>
      <family val="2"/>
    </font>
    <font>
      <b/>
      <sz val="11"/>
      <color indexed="8"/>
      <name val="Trebuchet MS"/>
      <family val="2"/>
    </font>
    <font>
      <sz val="8"/>
      <color indexed="8"/>
      <name val="Trebuchet MS"/>
      <family val="2"/>
    </font>
    <font>
      <u/>
      <sz val="8"/>
      <color indexed="8"/>
      <name val="Trebuchet MS"/>
      <family val="2"/>
    </font>
    <font>
      <b/>
      <u/>
      <sz val="10"/>
      <color indexed="8"/>
      <name val="Trebuchet MS"/>
      <family val="2"/>
    </font>
    <font>
      <sz val="10"/>
      <color indexed="8"/>
      <name val="Trebuchet MS"/>
      <family val="2"/>
    </font>
    <font>
      <b/>
      <sz val="10"/>
      <color indexed="8"/>
      <name val="Trebuchet MS"/>
      <family val="2"/>
    </font>
    <font>
      <b/>
      <sz val="14"/>
      <color indexed="8"/>
      <name val="Trebuchet MS"/>
      <family val="2"/>
    </font>
    <font>
      <sz val="11"/>
      <color theme="1"/>
      <name val="Calibri"/>
      <family val="2"/>
      <scheme val="minor"/>
    </font>
    <font>
      <sz val="16"/>
      <color theme="1"/>
      <name val="Trebuchet MS"/>
      <family val="2"/>
    </font>
    <font>
      <b/>
      <sz val="16"/>
      <color theme="1"/>
      <name val="Trebuchet MS"/>
      <family val="2"/>
    </font>
    <font>
      <sz val="9"/>
      <color theme="1"/>
      <name val="Trebuchet MS"/>
      <family val="2"/>
    </font>
    <font>
      <sz val="10"/>
      <color theme="1"/>
      <name val="Trebuchet MS"/>
      <family val="2"/>
    </font>
    <font>
      <b/>
      <sz val="10"/>
      <color theme="1"/>
      <name val="Trebuchet MS"/>
      <family val="2"/>
    </font>
    <font>
      <sz val="8"/>
      <color theme="1"/>
      <name val="Trebuchet MS"/>
      <family val="2"/>
    </font>
    <font>
      <b/>
      <sz val="9"/>
      <color theme="1"/>
      <name val="Trebuchet MS"/>
      <family val="2"/>
    </font>
    <font>
      <sz val="11"/>
      <color theme="1"/>
      <name val="Trebuchet MS"/>
      <family val="2"/>
    </font>
    <font>
      <sz val="6"/>
      <color theme="1"/>
      <name val="Trebuchet MS"/>
      <family val="2"/>
    </font>
    <font>
      <b/>
      <i/>
      <sz val="10"/>
      <color theme="1"/>
      <name val="Trebuchet MS"/>
      <family val="2"/>
    </font>
    <font>
      <b/>
      <sz val="8"/>
      <color theme="1"/>
      <name val="Trebuchet MS"/>
      <family val="2"/>
    </font>
    <font>
      <sz val="14"/>
      <color theme="1"/>
      <name val="Trebuchet MS"/>
      <family val="2"/>
    </font>
    <font>
      <b/>
      <sz val="14"/>
      <color theme="1"/>
      <name val="Trebuchet MS"/>
      <family val="2"/>
    </font>
    <font>
      <sz val="10"/>
      <color rgb="FF000000"/>
      <name val="Trebuchet MS"/>
      <family val="2"/>
    </font>
    <font>
      <sz val="8"/>
      <color rgb="FF000000"/>
      <name val="Trebuchet MS"/>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0" fillId="0" borderId="0" applyFont="0" applyFill="0" applyBorder="0" applyAlignment="0" applyProtection="0"/>
  </cellStyleXfs>
  <cellXfs count="118">
    <xf numFmtId="0" fontId="0" fillId="0" borderId="0" xfId="0"/>
    <xf numFmtId="0" fontId="11" fillId="0" borderId="0" xfId="0" applyFont="1"/>
    <xf numFmtId="0" fontId="12" fillId="0" borderId="0" xfId="0" applyFont="1" applyAlignment="1">
      <alignment horizontal="center" vertical="center"/>
    </xf>
    <xf numFmtId="0" fontId="11" fillId="0" borderId="0" xfId="0" applyFont="1" applyAlignment="1">
      <alignment horizontal="left"/>
    </xf>
    <xf numFmtId="0" fontId="13" fillId="0" borderId="0" xfId="0" applyFont="1"/>
    <xf numFmtId="0" fontId="13" fillId="0" borderId="0" xfId="0" applyFont="1" applyAlignment="1">
      <alignment horizontal="center"/>
    </xf>
    <xf numFmtId="0" fontId="13" fillId="0" borderId="0" xfId="0" applyFont="1" applyAlignment="1">
      <alignment horizontal="left"/>
    </xf>
    <xf numFmtId="44" fontId="13" fillId="0" borderId="0" xfId="1" applyFont="1"/>
    <xf numFmtId="0" fontId="14" fillId="0" borderId="0" xfId="0" applyFont="1"/>
    <xf numFmtId="0" fontId="15" fillId="0" borderId="0" xfId="0" applyFont="1" applyAlignment="1">
      <alignment horizontal="center" vertical="center"/>
    </xf>
    <xf numFmtId="0" fontId="14" fillId="0" borderId="0" xfId="0" applyFont="1" applyAlignment="1">
      <alignment horizontal="left"/>
    </xf>
    <xf numFmtId="44" fontId="15" fillId="0" borderId="0" xfId="1" applyFont="1" applyAlignment="1">
      <alignment horizontal="center" vertical="center"/>
    </xf>
    <xf numFmtId="0" fontId="14" fillId="0" borderId="0" xfId="0" applyFont="1" applyAlignment="1">
      <alignment horizontal="center" wrapText="1"/>
    </xf>
    <xf numFmtId="0" fontId="14" fillId="0" borderId="0" xfId="0" applyFont="1" applyAlignment="1">
      <alignment horizontal="center"/>
    </xf>
    <xf numFmtId="44" fontId="14" fillId="0" borderId="0" xfId="1" applyFont="1" applyBorder="1" applyAlignment="1">
      <alignment horizontal="center"/>
    </xf>
    <xf numFmtId="44" fontId="14" fillId="0" borderId="0" xfId="1" applyFont="1"/>
    <xf numFmtId="0" fontId="15"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44" fontId="13" fillId="0" borderId="0" xfId="1"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left" vertical="center"/>
    </xf>
    <xf numFmtId="44" fontId="14" fillId="0" borderId="0" xfId="1" applyFont="1" applyBorder="1" applyAlignment="1">
      <alignment horizontal="left" vertical="center"/>
    </xf>
    <xf numFmtId="166" fontId="14" fillId="0" borderId="2" xfId="0" applyNumberFormat="1" applyFont="1" applyBorder="1" applyAlignment="1" applyProtection="1">
      <alignment horizontal="center" vertical="center"/>
      <protection locked="0"/>
    </xf>
    <xf numFmtId="165" fontId="14" fillId="0" borderId="2" xfId="0" applyNumberFormat="1" applyFont="1" applyBorder="1" applyAlignment="1" applyProtection="1">
      <alignment horizontal="center" vertical="center"/>
      <protection locked="0"/>
    </xf>
    <xf numFmtId="0" fontId="16" fillId="0" borderId="0" xfId="0" applyFont="1" applyAlignment="1">
      <alignment horizontal="center" vertical="center"/>
    </xf>
    <xf numFmtId="44" fontId="14" fillId="0" borderId="0" xfId="1" applyFont="1" applyAlignment="1">
      <alignment horizontal="center" vertical="center"/>
    </xf>
    <xf numFmtId="0" fontId="13" fillId="0" borderId="0" xfId="0" applyFont="1" applyAlignment="1">
      <alignment wrapText="1"/>
    </xf>
    <xf numFmtId="0" fontId="13" fillId="0" borderId="0" xfId="0" applyFont="1" applyAlignment="1">
      <alignment horizont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44" fontId="15" fillId="0" borderId="2" xfId="1"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pplyProtection="1">
      <alignment horizontal="left" vertical="center" shrinkToFit="1"/>
      <protection locked="0"/>
    </xf>
    <xf numFmtId="0" fontId="16" fillId="0" borderId="2" xfId="0" applyFont="1" applyBorder="1" applyAlignment="1" applyProtection="1">
      <alignment horizontal="left" vertical="center" wrapText="1"/>
      <protection locked="0"/>
    </xf>
    <xf numFmtId="44" fontId="14" fillId="0" borderId="2" xfId="1" applyFont="1" applyBorder="1" applyAlignment="1">
      <alignment vertical="center"/>
    </xf>
    <xf numFmtId="0" fontId="13" fillId="0" borderId="0" xfId="0" applyFont="1" applyAlignment="1">
      <alignment vertical="center"/>
    </xf>
    <xf numFmtId="44" fontId="13" fillId="0" borderId="0" xfId="1" applyFont="1" applyAlignment="1">
      <alignment vertical="center"/>
    </xf>
    <xf numFmtId="0" fontId="14" fillId="0" borderId="0" xfId="0" applyFont="1" applyAlignment="1">
      <alignment vertical="center"/>
    </xf>
    <xf numFmtId="164" fontId="14" fillId="0" borderId="2" xfId="0" applyNumberFormat="1" applyFont="1" applyBorder="1" applyAlignment="1">
      <alignment horizontal="center" vertical="center"/>
    </xf>
    <xf numFmtId="0" fontId="14" fillId="0" borderId="2" xfId="0" applyFont="1" applyBorder="1" applyAlignment="1" applyProtection="1">
      <alignment horizontal="center" vertical="center"/>
      <protection locked="0"/>
    </xf>
    <xf numFmtId="44" fontId="13" fillId="0" borderId="0" xfId="1" applyFont="1" applyFill="1" applyBorder="1" applyAlignment="1">
      <alignment vertical="center"/>
    </xf>
    <xf numFmtId="44" fontId="17" fillId="0" borderId="2" xfId="1" applyFont="1" applyBorder="1" applyAlignment="1">
      <alignment vertical="center"/>
    </xf>
    <xf numFmtId="0" fontId="14" fillId="0" borderId="3" xfId="0" applyFont="1" applyBorder="1"/>
    <xf numFmtId="0" fontId="14" fillId="0" borderId="3" xfId="0" applyFont="1" applyBorder="1" applyAlignment="1">
      <alignment horizontal="left"/>
    </xf>
    <xf numFmtId="44" fontId="14" fillId="0" borderId="3" xfId="1" applyFont="1" applyBorder="1"/>
    <xf numFmtId="0" fontId="18" fillId="0" borderId="0" xfId="0" applyFont="1"/>
    <xf numFmtId="0" fontId="14" fillId="0" borderId="0" xfId="0" applyFont="1" applyAlignment="1">
      <alignment horizontal="right" vertical="center" wrapText="1"/>
    </xf>
    <xf numFmtId="0" fontId="19" fillId="0" borderId="0" xfId="0" applyFont="1" applyAlignment="1">
      <alignment vertical="center"/>
    </xf>
    <xf numFmtId="0" fontId="14" fillId="0" borderId="0" xfId="0" applyFont="1" applyAlignment="1">
      <alignment horizontal="left" vertical="center" indent="4"/>
    </xf>
    <xf numFmtId="0" fontId="14" fillId="0" borderId="4" xfId="0" applyFont="1" applyBorder="1"/>
    <xf numFmtId="0" fontId="14" fillId="0" borderId="4" xfId="0" applyFont="1" applyBorder="1" applyAlignment="1">
      <alignment horizontal="left"/>
    </xf>
    <xf numFmtId="44" fontId="14" fillId="0" borderId="4" xfId="1" applyFont="1" applyBorder="1"/>
    <xf numFmtId="0" fontId="14" fillId="0" borderId="0" xfId="0" applyFont="1" applyAlignment="1">
      <alignment vertical="center" wrapText="1"/>
    </xf>
    <xf numFmtId="0" fontId="20" fillId="0" borderId="0" xfId="0" applyFont="1"/>
    <xf numFmtId="0" fontId="16" fillId="0" borderId="0" xfId="0" applyFont="1" applyAlignment="1">
      <alignment horizontal="left" vertical="top"/>
    </xf>
    <xf numFmtId="0" fontId="16" fillId="0" borderId="0" xfId="0" applyFont="1" applyAlignment="1">
      <alignment vertical="top"/>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44" fontId="21" fillId="0" borderId="2" xfId="1" applyFont="1" applyBorder="1" applyAlignment="1">
      <alignment horizontal="center" vertical="center"/>
    </xf>
    <xf numFmtId="44" fontId="16" fillId="0" borderId="0" xfId="1" applyFont="1" applyAlignment="1">
      <alignment horizontal="center" vertical="center"/>
    </xf>
    <xf numFmtId="0" fontId="14" fillId="0" borderId="2" xfId="0" applyFont="1" applyBorder="1" applyAlignment="1">
      <alignment horizontal="left" vertical="center" shrinkToFit="1"/>
    </xf>
    <xf numFmtId="0" fontId="16" fillId="2" borderId="2" xfId="0" applyFont="1" applyFill="1" applyBorder="1" applyAlignment="1">
      <alignment horizontal="left" vertical="center" wrapText="1"/>
    </xf>
    <xf numFmtId="0" fontId="14" fillId="2" borderId="2" xfId="0" applyFont="1" applyFill="1" applyBorder="1" applyAlignment="1">
      <alignment horizontal="left" vertical="center" shrinkToFit="1"/>
    </xf>
    <xf numFmtId="0" fontId="16" fillId="0" borderId="2" xfId="0" applyFont="1" applyBorder="1" applyAlignment="1">
      <alignment horizontal="left" vertical="center" wrapText="1"/>
    </xf>
    <xf numFmtId="44" fontId="14" fillId="0" borderId="0" xfId="1" applyFont="1" applyBorder="1"/>
    <xf numFmtId="44" fontId="13" fillId="0" borderId="0" xfId="1" applyFont="1" applyBorder="1"/>
    <xf numFmtId="0" fontId="16" fillId="0" borderId="5" xfId="0" applyFont="1" applyBorder="1" applyAlignment="1">
      <alignment vertical="top"/>
    </xf>
    <xf numFmtId="0" fontId="22" fillId="0" borderId="0" xfId="0" applyFont="1"/>
    <xf numFmtId="0" fontId="23" fillId="0" borderId="0" xfId="0" applyFont="1" applyAlignment="1">
      <alignment horizontal="center" vertical="center"/>
    </xf>
    <xf numFmtId="0" fontId="22" fillId="0" borderId="0" xfId="0" applyFont="1" applyAlignment="1">
      <alignment horizontal="left"/>
    </xf>
    <xf numFmtId="0" fontId="16" fillId="0" borderId="5" xfId="0" applyFont="1" applyBorder="1" applyAlignment="1">
      <alignment horizontal="center" vertical="top"/>
    </xf>
    <xf numFmtId="0" fontId="14" fillId="0" borderId="6" xfId="0" applyFont="1" applyBorder="1" applyAlignment="1">
      <alignment horizontal="left"/>
    </xf>
    <xf numFmtId="0" fontId="14" fillId="0" borderId="7" xfId="0" applyFont="1" applyBorder="1" applyAlignment="1">
      <alignment horizontal="left"/>
    </xf>
    <xf numFmtId="0" fontId="14" fillId="0" borderId="1" xfId="0" applyFont="1" applyBorder="1" applyAlignment="1">
      <alignment horizontal="left"/>
    </xf>
    <xf numFmtId="0" fontId="16" fillId="0" borderId="0" xfId="0" applyFont="1" applyAlignment="1">
      <alignment horizontal="left" vertical="top"/>
    </xf>
    <xf numFmtId="0" fontId="16" fillId="0" borderId="5" xfId="0" applyFont="1" applyBorder="1" applyAlignment="1">
      <alignment horizontal="left" vertical="top"/>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6" xfId="0" applyFont="1" applyBorder="1" applyAlignment="1">
      <alignment horizontal="left" vertical="center" wrapText="1" shrinkToFit="1"/>
    </xf>
    <xf numFmtId="0" fontId="14" fillId="0" borderId="6" xfId="0" applyFont="1" applyBorder="1" applyAlignment="1">
      <alignment horizontal="center"/>
    </xf>
    <xf numFmtId="0" fontId="14" fillId="0" borderId="7" xfId="0" applyFont="1" applyBorder="1" applyAlignment="1">
      <alignment horizontal="center"/>
    </xf>
    <xf numFmtId="0" fontId="14" fillId="0" borderId="1" xfId="0" applyFont="1" applyBorder="1" applyAlignment="1">
      <alignment horizontal="center"/>
    </xf>
    <xf numFmtId="0" fontId="14" fillId="0" borderId="0" xfId="0" applyFont="1" applyAlignment="1">
      <alignment horizontal="left" wrapText="1"/>
    </xf>
    <xf numFmtId="0" fontId="12" fillId="0" borderId="0" xfId="0" applyFont="1" applyAlignment="1">
      <alignment horizontal="center" vertical="center" wrapText="1"/>
    </xf>
    <xf numFmtId="0" fontId="16" fillId="0" borderId="0" xfId="0" applyFont="1" applyAlignment="1">
      <alignment horizontal="justify" vertical="top" wrapText="1"/>
    </xf>
    <xf numFmtId="0" fontId="14" fillId="3" borderId="4" xfId="0" applyFont="1" applyFill="1" applyBorder="1" applyAlignment="1" applyProtection="1">
      <alignment horizontal="left"/>
      <protection locked="0"/>
    </xf>
    <xf numFmtId="0" fontId="14" fillId="0" borderId="4" xfId="0" applyFont="1" applyBorder="1" applyAlignment="1" applyProtection="1">
      <alignment horizontal="center" vertical="center"/>
      <protection locked="0"/>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5" fillId="0" borderId="0" xfId="0" applyFont="1" applyAlignment="1">
      <alignment horizontal="left" wrapText="1"/>
    </xf>
    <xf numFmtId="0" fontId="14" fillId="0" borderId="6" xfId="0" applyFont="1" applyBorder="1" applyAlignment="1" applyProtection="1">
      <alignment horizontal="left" vertical="center" shrinkToFit="1"/>
      <protection locked="0"/>
    </xf>
    <xf numFmtId="0" fontId="14" fillId="0" borderId="1"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0" xfId="0" applyFont="1" applyAlignment="1">
      <alignment horizontal="right" vertical="center" wrapText="1"/>
    </xf>
    <xf numFmtId="0" fontId="4" fillId="0" borderId="0" xfId="0" applyFont="1" applyAlignment="1">
      <alignment horizontal="justify" wrapText="1"/>
    </xf>
    <xf numFmtId="0" fontId="25" fillId="0" borderId="0" xfId="0" applyFont="1" applyAlignment="1">
      <alignment horizontal="justify" wrapText="1"/>
    </xf>
    <xf numFmtId="0" fontId="15" fillId="0" borderId="0" xfId="0" applyFont="1" applyAlignment="1">
      <alignment horizontal="left" vertical="center"/>
    </xf>
    <xf numFmtId="1" fontId="14" fillId="0" borderId="4"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1" fillId="0" borderId="6" xfId="0" applyFont="1" applyBorder="1" applyAlignment="1">
      <alignment horizontal="center" vertical="center" wrapText="1"/>
    </xf>
    <xf numFmtId="0" fontId="21" fillId="0" borderId="1" xfId="0" applyFont="1" applyBorder="1" applyAlignment="1">
      <alignment horizontal="center" vertical="center"/>
    </xf>
    <xf numFmtId="0" fontId="21" fillId="0" borderId="7" xfId="0" applyFont="1" applyBorder="1" applyAlignment="1">
      <alignment horizontal="center" vertical="center"/>
    </xf>
    <xf numFmtId="0" fontId="16" fillId="0" borderId="0" xfId="0" applyFont="1" applyAlignment="1">
      <alignment horizontal="justify" vertical="center" wrapText="1"/>
    </xf>
    <xf numFmtId="0" fontId="24" fillId="0" borderId="0" xfId="0" applyFont="1" applyAlignment="1">
      <alignment horizontal="left" vertical="top" wrapText="1"/>
    </xf>
    <xf numFmtId="0" fontId="21" fillId="0" borderId="6" xfId="0" applyFont="1" applyBorder="1" applyAlignment="1">
      <alignment horizontal="center" vertical="center"/>
    </xf>
    <xf numFmtId="0" fontId="14" fillId="0" borderId="4" xfId="0" applyFont="1" applyBorder="1" applyAlignment="1" applyProtection="1">
      <alignment horizontal="center"/>
      <protection locked="0"/>
    </xf>
    <xf numFmtId="0" fontId="14" fillId="0" borderId="0" xfId="0" applyFont="1" applyAlignment="1">
      <alignment horizontal="justify" vertical="center" wrapText="1"/>
    </xf>
    <xf numFmtId="0" fontId="14" fillId="0" borderId="5" xfId="0" applyFont="1" applyBorder="1" applyAlignment="1">
      <alignment horizontal="left" vertical="center" wrapText="1"/>
    </xf>
  </cellXfs>
  <cellStyles count="2">
    <cellStyle name="Standard" xfId="0" builtinId="0"/>
    <cellStyle name="Währung" xfId="1" builtinId="4"/>
  </cellStyles>
  <dxfs count="3">
    <dxf>
      <fill>
        <patternFill>
          <bgColor theme="9" tint="0.39994506668294322"/>
        </patternFill>
      </fill>
    </dxf>
    <dxf>
      <fill>
        <patternFill>
          <bgColor theme="8"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frank-donndorf.de/fileadmin/bizz/_res/Gelbes_Dreieck.jpg" TargetMode="External"/><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485775</xdr:colOff>
      <xdr:row>45</xdr:row>
      <xdr:rowOff>28575</xdr:rowOff>
    </xdr:from>
    <xdr:to>
      <xdr:col>1</xdr:col>
      <xdr:colOff>590550</xdr:colOff>
      <xdr:row>45</xdr:row>
      <xdr:rowOff>133350</xdr:rowOff>
    </xdr:to>
    <xdr:pic>
      <xdr:nvPicPr>
        <xdr:cNvPr id="4165" name="Grafik 5" descr="http://www.frank-donndorf.de/fileadmin/bizz/_res/Gelbes_Dreieck.jpg">
          <a:extLst>
            <a:ext uri="{FF2B5EF4-FFF2-40B4-BE49-F238E27FC236}">
              <a16:creationId xmlns:a16="http://schemas.microsoft.com/office/drawing/2014/main" id="{00000000-0008-0000-0000-000045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09625"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47</xdr:row>
      <xdr:rowOff>38100</xdr:rowOff>
    </xdr:from>
    <xdr:to>
      <xdr:col>1</xdr:col>
      <xdr:colOff>581025</xdr:colOff>
      <xdr:row>47</xdr:row>
      <xdr:rowOff>142875</xdr:rowOff>
    </xdr:to>
    <xdr:pic>
      <xdr:nvPicPr>
        <xdr:cNvPr id="4166" name="Grafik 6" descr="http://www.frank-donndorf.de/fileadmin/bizz/_res/Gelbes_Dreieck.jpg">
          <a:extLst>
            <a:ext uri="{FF2B5EF4-FFF2-40B4-BE49-F238E27FC236}">
              <a16:creationId xmlns:a16="http://schemas.microsoft.com/office/drawing/2014/main" id="{00000000-0008-0000-0000-000046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001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46</xdr:row>
      <xdr:rowOff>19050</xdr:rowOff>
    </xdr:from>
    <xdr:to>
      <xdr:col>1</xdr:col>
      <xdr:colOff>581025</xdr:colOff>
      <xdr:row>46</xdr:row>
      <xdr:rowOff>123825</xdr:rowOff>
    </xdr:to>
    <xdr:pic>
      <xdr:nvPicPr>
        <xdr:cNvPr id="4167" name="Grafik 7" descr="http://www.frank-donndorf.de/fileadmin/bizz/_res/Gelbes_Dreieck.jpg">
          <a:extLst>
            <a:ext uri="{FF2B5EF4-FFF2-40B4-BE49-F238E27FC236}">
              <a16:creationId xmlns:a16="http://schemas.microsoft.com/office/drawing/2014/main" id="{00000000-0008-0000-0000-000047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001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952500</xdr:colOff>
      <xdr:row>8</xdr:row>
      <xdr:rowOff>95250</xdr:rowOff>
    </xdr:from>
    <xdr:to>
      <xdr:col>7</xdr:col>
      <xdr:colOff>1057275</xdr:colOff>
      <xdr:row>8</xdr:row>
      <xdr:rowOff>200025</xdr:rowOff>
    </xdr:to>
    <xdr:pic>
      <xdr:nvPicPr>
        <xdr:cNvPr id="4168" name="Grafik 8" descr="http://www.frank-donndorf.de/fileadmin/bizz/_res/Gelbes_Dreieck.jpg">
          <a:extLst>
            <a:ext uri="{FF2B5EF4-FFF2-40B4-BE49-F238E27FC236}">
              <a16:creationId xmlns:a16="http://schemas.microsoft.com/office/drawing/2014/main" id="{00000000-0008-0000-0000-000048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72025" y="174307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609600</xdr:colOff>
      <xdr:row>11</xdr:row>
      <xdr:rowOff>76200</xdr:rowOff>
    </xdr:from>
    <xdr:to>
      <xdr:col>7</xdr:col>
      <xdr:colOff>714375</xdr:colOff>
      <xdr:row>11</xdr:row>
      <xdr:rowOff>180975</xdr:rowOff>
    </xdr:to>
    <xdr:pic>
      <xdr:nvPicPr>
        <xdr:cNvPr id="4169" name="Grafik 9" descr="http://www.frank-donndorf.de/fileadmin/bizz/_res/Gelbes_Dreieck.jpg">
          <a:extLst>
            <a:ext uri="{FF2B5EF4-FFF2-40B4-BE49-F238E27FC236}">
              <a16:creationId xmlns:a16="http://schemas.microsoft.com/office/drawing/2014/main" id="{00000000-0008-0000-0000-000049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429125" y="24098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19050</xdr:colOff>
      <xdr:row>13</xdr:row>
      <xdr:rowOff>85725</xdr:rowOff>
    </xdr:from>
    <xdr:to>
      <xdr:col>7</xdr:col>
      <xdr:colOff>123825</xdr:colOff>
      <xdr:row>13</xdr:row>
      <xdr:rowOff>190500</xdr:rowOff>
    </xdr:to>
    <xdr:pic>
      <xdr:nvPicPr>
        <xdr:cNvPr id="4170" name="Grafik 10" descr="http://www.frank-donndorf.de/fileadmin/bizz/_res/Gelbes_Dreieck.jpg">
          <a:extLst>
            <a:ext uri="{FF2B5EF4-FFF2-40B4-BE49-F238E27FC236}">
              <a16:creationId xmlns:a16="http://schemas.microsoft.com/office/drawing/2014/main" id="{00000000-0008-0000-0000-00004A100000}"/>
            </a:ext>
          </a:extLst>
        </xdr:cNvPr>
        <xdr:cNvPicPr>
          <a:picLocks noChangeAspect="1" noChangeArrowheads="1"/>
        </xdr:cNvPicPr>
      </xdr:nvPicPr>
      <xdr:blipFill>
        <a:blip xmlns:r="http://schemas.openxmlformats.org/officeDocument/2006/relationships" r:embed="rId3" r:link="rId2">
          <a:extLst>
            <a:ext uri="{28A0092B-C50C-407E-A947-70E740481C1C}">
              <a14:useLocalDpi xmlns:a14="http://schemas.microsoft.com/office/drawing/2010/main" val="0"/>
            </a:ext>
          </a:extLst>
        </a:blip>
        <a:srcRect/>
        <a:stretch>
          <a:fillRect/>
        </a:stretch>
      </xdr:blipFill>
      <xdr:spPr bwMode="auto">
        <a:xfrm>
          <a:off x="3838575" y="2828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161925</xdr:colOff>
      <xdr:row>15</xdr:row>
      <xdr:rowOff>104775</xdr:rowOff>
    </xdr:from>
    <xdr:to>
      <xdr:col>7</xdr:col>
      <xdr:colOff>266700</xdr:colOff>
      <xdr:row>15</xdr:row>
      <xdr:rowOff>209550</xdr:rowOff>
    </xdr:to>
    <xdr:pic>
      <xdr:nvPicPr>
        <xdr:cNvPr id="4171" name="Grafik 12" descr="http://www.frank-donndorf.de/fileadmin/bizz/_res/Gelbes_Dreieck.jpg">
          <a:extLst>
            <a:ext uri="{FF2B5EF4-FFF2-40B4-BE49-F238E27FC236}">
              <a16:creationId xmlns:a16="http://schemas.microsoft.com/office/drawing/2014/main" id="{00000000-0008-0000-0000-00004B100000}"/>
            </a:ext>
          </a:extLst>
        </xdr:cNvPr>
        <xdr:cNvPicPr>
          <a:picLocks noChangeAspect="1" noChangeArrowheads="1"/>
        </xdr:cNvPicPr>
      </xdr:nvPicPr>
      <xdr:blipFill>
        <a:blip xmlns:r="http://schemas.openxmlformats.org/officeDocument/2006/relationships" r:embed="rId3" r:link="rId2">
          <a:extLst>
            <a:ext uri="{28A0092B-C50C-407E-A947-70E740481C1C}">
              <a14:useLocalDpi xmlns:a14="http://schemas.microsoft.com/office/drawing/2010/main" val="0"/>
            </a:ext>
          </a:extLst>
        </a:blip>
        <a:srcRect/>
        <a:stretch>
          <a:fillRect/>
        </a:stretch>
      </xdr:blipFill>
      <xdr:spPr bwMode="auto">
        <a:xfrm>
          <a:off x="3981450" y="31337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8</xdr:row>
      <xdr:rowOff>76200</xdr:rowOff>
    </xdr:from>
    <xdr:to>
      <xdr:col>1</xdr:col>
      <xdr:colOff>152400</xdr:colOff>
      <xdr:row>8</xdr:row>
      <xdr:rowOff>180975</xdr:rowOff>
    </xdr:to>
    <xdr:pic>
      <xdr:nvPicPr>
        <xdr:cNvPr id="4172" name="Grafik 13" descr="http://www.frank-donndorf.de/fileadmin/bizz/_res/Gelbes_Dreieck.jpg">
          <a:extLst>
            <a:ext uri="{FF2B5EF4-FFF2-40B4-BE49-F238E27FC236}">
              <a16:creationId xmlns:a16="http://schemas.microsoft.com/office/drawing/2014/main" id="{00000000-0008-0000-0000-00004C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1475" y="17240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9</xdr:row>
      <xdr:rowOff>76200</xdr:rowOff>
    </xdr:from>
    <xdr:to>
      <xdr:col>1</xdr:col>
      <xdr:colOff>152400</xdr:colOff>
      <xdr:row>9</xdr:row>
      <xdr:rowOff>180975</xdr:rowOff>
    </xdr:to>
    <xdr:pic>
      <xdr:nvPicPr>
        <xdr:cNvPr id="4173" name="Grafik 14" descr="http://www.frank-donndorf.de/fileadmin/bizz/_res/Gelbes_Dreieck.jpg">
          <a:extLst>
            <a:ext uri="{FF2B5EF4-FFF2-40B4-BE49-F238E27FC236}">
              <a16:creationId xmlns:a16="http://schemas.microsoft.com/office/drawing/2014/main" id="{00000000-0008-0000-0000-00004D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1475" y="2028825"/>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11</xdr:row>
      <xdr:rowOff>85725</xdr:rowOff>
    </xdr:from>
    <xdr:to>
      <xdr:col>1</xdr:col>
      <xdr:colOff>152400</xdr:colOff>
      <xdr:row>11</xdr:row>
      <xdr:rowOff>190500</xdr:rowOff>
    </xdr:to>
    <xdr:pic>
      <xdr:nvPicPr>
        <xdr:cNvPr id="4174" name="Grafik 15" descr="http://www.frank-donndorf.de/fileadmin/bizz/_res/Gelbes_Dreieck.jpg">
          <a:extLst>
            <a:ext uri="{FF2B5EF4-FFF2-40B4-BE49-F238E27FC236}">
              <a16:creationId xmlns:a16="http://schemas.microsoft.com/office/drawing/2014/main" id="{00000000-0008-0000-0000-00004E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1475" y="24193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xdr:row>
      <xdr:rowOff>76200</xdr:rowOff>
    </xdr:from>
    <xdr:to>
      <xdr:col>1</xdr:col>
      <xdr:colOff>133350</xdr:colOff>
      <xdr:row>13</xdr:row>
      <xdr:rowOff>180975</xdr:rowOff>
    </xdr:to>
    <xdr:pic>
      <xdr:nvPicPr>
        <xdr:cNvPr id="4175" name="Grafik 16" descr="http://www.frank-donndorf.de/fileadmin/bizz/_res/Gelbes_Dreieck.jpg">
          <a:extLst>
            <a:ext uri="{FF2B5EF4-FFF2-40B4-BE49-F238E27FC236}">
              <a16:creationId xmlns:a16="http://schemas.microsoft.com/office/drawing/2014/main" id="{00000000-0008-0000-0000-00004F100000}"/>
            </a:ext>
          </a:extLst>
        </xdr:cNvPr>
        <xdr:cNvPicPr>
          <a:picLocks noChangeAspect="1" noChangeArrowheads="1"/>
        </xdr:cNvPicPr>
      </xdr:nvPicPr>
      <xdr:blipFill>
        <a:blip xmlns:r="http://schemas.openxmlformats.org/officeDocument/2006/relationships" r:embed="rId3" r:link="rId2">
          <a:extLst>
            <a:ext uri="{28A0092B-C50C-407E-A947-70E740481C1C}">
              <a14:useLocalDpi xmlns:a14="http://schemas.microsoft.com/office/drawing/2010/main" val="0"/>
            </a:ext>
          </a:extLst>
        </a:blip>
        <a:srcRect/>
        <a:stretch>
          <a:fillRect/>
        </a:stretch>
      </xdr:blipFill>
      <xdr:spPr bwMode="auto">
        <a:xfrm>
          <a:off x="352425" y="2828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14</xdr:row>
      <xdr:rowOff>66675</xdr:rowOff>
    </xdr:from>
    <xdr:to>
      <xdr:col>1</xdr:col>
      <xdr:colOff>142875</xdr:colOff>
      <xdr:row>14</xdr:row>
      <xdr:rowOff>171450</xdr:rowOff>
    </xdr:to>
    <xdr:pic>
      <xdr:nvPicPr>
        <xdr:cNvPr id="4176" name="Grafik 17" descr="http://www.frank-donndorf.de/fileadmin/bizz/_res/Gelbes_Dreieck.jpg">
          <a:extLst>
            <a:ext uri="{FF2B5EF4-FFF2-40B4-BE49-F238E27FC236}">
              <a16:creationId xmlns:a16="http://schemas.microsoft.com/office/drawing/2014/main" id="{00000000-0008-0000-0000-000050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1950" y="289560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15</xdr:row>
      <xdr:rowOff>85725</xdr:rowOff>
    </xdr:from>
    <xdr:to>
      <xdr:col>1</xdr:col>
      <xdr:colOff>152400</xdr:colOff>
      <xdr:row>15</xdr:row>
      <xdr:rowOff>190500</xdr:rowOff>
    </xdr:to>
    <xdr:pic>
      <xdr:nvPicPr>
        <xdr:cNvPr id="4177" name="Grafik 18" descr="http://www.frank-donndorf.de/fileadmin/bizz/_res/Gelbes_Dreieck.jpg">
          <a:extLst>
            <a:ext uri="{FF2B5EF4-FFF2-40B4-BE49-F238E27FC236}">
              <a16:creationId xmlns:a16="http://schemas.microsoft.com/office/drawing/2014/main" id="{00000000-0008-0000-0000-000051100000}"/>
            </a:ext>
          </a:extLst>
        </xdr:cNvPr>
        <xdr:cNvPicPr>
          <a:picLocks noChangeAspect="1" noChangeArrowheads="1"/>
        </xdr:cNvPicPr>
      </xdr:nvPicPr>
      <xdr:blipFill>
        <a:blip xmlns:r="http://schemas.openxmlformats.org/officeDocument/2006/relationships" r:embed="rId3" r:link="rId2">
          <a:extLst>
            <a:ext uri="{28A0092B-C50C-407E-A947-70E740481C1C}">
              <a14:useLocalDpi xmlns:a14="http://schemas.microsoft.com/office/drawing/2010/main" val="0"/>
            </a:ext>
          </a:extLst>
        </a:blip>
        <a:srcRect/>
        <a:stretch>
          <a:fillRect/>
        </a:stretch>
      </xdr:blipFill>
      <xdr:spPr bwMode="auto">
        <a:xfrm>
          <a:off x="371475" y="31337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657225</xdr:colOff>
      <xdr:row>9</xdr:row>
      <xdr:rowOff>85725</xdr:rowOff>
    </xdr:from>
    <xdr:to>
      <xdr:col>7</xdr:col>
      <xdr:colOff>762000</xdr:colOff>
      <xdr:row>9</xdr:row>
      <xdr:rowOff>190500</xdr:rowOff>
    </xdr:to>
    <xdr:pic>
      <xdr:nvPicPr>
        <xdr:cNvPr id="4178" name="Grafik 20" descr="http://www.frank-donndorf.de/fileadmin/bizz/_res/Gelbes_Dreieck.jpg">
          <a:extLst>
            <a:ext uri="{FF2B5EF4-FFF2-40B4-BE49-F238E27FC236}">
              <a16:creationId xmlns:a16="http://schemas.microsoft.com/office/drawing/2014/main" id="{00000000-0008-0000-0000-000052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476750" y="2038350"/>
          <a:ext cx="1047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55</xdr:row>
      <xdr:rowOff>38100</xdr:rowOff>
    </xdr:from>
    <xdr:to>
      <xdr:col>5</xdr:col>
      <xdr:colOff>152400</xdr:colOff>
      <xdr:row>55</xdr:row>
      <xdr:rowOff>142875</xdr:rowOff>
    </xdr:to>
    <xdr:pic>
      <xdr:nvPicPr>
        <xdr:cNvPr id="4179" name="Grafik 21" descr="http://www.frank-donndorf.de/fileadmin/bizz/_res/Gelbes_Dreieck.jpg">
          <a:extLst>
            <a:ext uri="{FF2B5EF4-FFF2-40B4-BE49-F238E27FC236}">
              <a16:creationId xmlns:a16="http://schemas.microsoft.com/office/drawing/2014/main" id="{00000000-0008-0000-0000-000053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55</xdr:row>
      <xdr:rowOff>28575</xdr:rowOff>
    </xdr:from>
    <xdr:to>
      <xdr:col>7</xdr:col>
      <xdr:colOff>171450</xdr:colOff>
      <xdr:row>55</xdr:row>
      <xdr:rowOff>133350</xdr:rowOff>
    </xdr:to>
    <xdr:pic>
      <xdr:nvPicPr>
        <xdr:cNvPr id="4180" name="Grafik 22" descr="http://www.frank-donndorf.de/fileadmin/bizz/_res/Gelbes_Dreieck.jpg">
          <a:extLst>
            <a:ext uri="{FF2B5EF4-FFF2-40B4-BE49-F238E27FC236}">
              <a16:creationId xmlns:a16="http://schemas.microsoft.com/office/drawing/2014/main" id="{00000000-0008-0000-0000-000054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862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1504950</xdr:colOff>
      <xdr:row>0</xdr:row>
      <xdr:rowOff>76200</xdr:rowOff>
    </xdr:from>
    <xdr:to>
      <xdr:col>9</xdr:col>
      <xdr:colOff>666750</xdr:colOff>
      <xdr:row>3</xdr:row>
      <xdr:rowOff>9525</xdr:rowOff>
    </xdr:to>
    <xdr:pic>
      <xdr:nvPicPr>
        <xdr:cNvPr id="4181" name="Grafik 23">
          <a:extLst>
            <a:ext uri="{FF2B5EF4-FFF2-40B4-BE49-F238E27FC236}">
              <a16:creationId xmlns:a16="http://schemas.microsoft.com/office/drawing/2014/main" id="{00000000-0008-0000-0000-0000551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43700" y="76200"/>
          <a:ext cx="6953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57</xdr:row>
      <xdr:rowOff>38100</xdr:rowOff>
    </xdr:from>
    <xdr:to>
      <xdr:col>5</xdr:col>
      <xdr:colOff>152400</xdr:colOff>
      <xdr:row>57</xdr:row>
      <xdr:rowOff>142875</xdr:rowOff>
    </xdr:to>
    <xdr:pic>
      <xdr:nvPicPr>
        <xdr:cNvPr id="4182" name="Grafik 21" descr="http://www.frank-donndorf.de/fileadmin/bizz/_res/Gelbes_Dreieck.jpg">
          <a:extLst>
            <a:ext uri="{FF2B5EF4-FFF2-40B4-BE49-F238E27FC236}">
              <a16:creationId xmlns:a16="http://schemas.microsoft.com/office/drawing/2014/main" id="{00000000-0008-0000-0000-000056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575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57</xdr:row>
      <xdr:rowOff>28575</xdr:rowOff>
    </xdr:from>
    <xdr:to>
      <xdr:col>7</xdr:col>
      <xdr:colOff>171450</xdr:colOff>
      <xdr:row>57</xdr:row>
      <xdr:rowOff>133350</xdr:rowOff>
    </xdr:to>
    <xdr:pic>
      <xdr:nvPicPr>
        <xdr:cNvPr id="4183" name="Grafik 22" descr="http://www.frank-donndorf.de/fileadmin/bizz/_res/Gelbes_Dreieck.jpg">
          <a:extLst>
            <a:ext uri="{FF2B5EF4-FFF2-40B4-BE49-F238E27FC236}">
              <a16:creationId xmlns:a16="http://schemas.microsoft.com/office/drawing/2014/main" id="{00000000-0008-0000-0000-0000571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86200" y="1280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80"/>
  <sheetViews>
    <sheetView showZeros="0" tabSelected="1" view="pageLayout" zoomScaleNormal="100" zoomScaleSheetLayoutView="75" workbookViewId="0">
      <selection activeCell="F145" sqref="F145"/>
    </sheetView>
  </sheetViews>
  <sheetFormatPr baseColWidth="10" defaultColWidth="11.42578125" defaultRowHeight="15.75" x14ac:dyDescent="0.35"/>
  <cols>
    <col min="1" max="1" width="4.85546875" style="8" customWidth="1"/>
    <col min="2" max="2" width="9" style="8" customWidth="1"/>
    <col min="3" max="3" width="10.5703125" style="8" customWidth="1"/>
    <col min="4" max="4" width="9.140625" style="8" customWidth="1"/>
    <col min="5" max="5" width="8.5703125" style="8" customWidth="1"/>
    <col min="6" max="6" width="9.85546875" style="8" customWidth="1"/>
    <col min="7" max="7" width="5.42578125" style="8" customWidth="1"/>
    <col min="8" max="8" width="21.42578125" style="10" customWidth="1"/>
    <col min="9" max="9" width="23" style="10" customWidth="1"/>
    <col min="10" max="10" width="11.5703125" style="15" customWidth="1"/>
    <col min="11" max="11" width="6.5703125" style="4" hidden="1" customWidth="1"/>
    <col min="12" max="13" width="5.5703125" style="5" hidden="1" customWidth="1"/>
    <col min="14" max="14" width="4" style="4" hidden="1" customWidth="1"/>
    <col min="15" max="15" width="5.5703125" style="6" hidden="1" customWidth="1"/>
    <col min="16" max="16" width="6.42578125" style="4" hidden="1" customWidth="1"/>
    <col min="17" max="17" width="2.42578125" style="4" hidden="1" customWidth="1"/>
    <col min="18" max="21" width="6.5703125" style="4" hidden="1" customWidth="1"/>
    <col min="22" max="22" width="11.42578125" style="4" hidden="1" customWidth="1"/>
    <col min="23" max="23" width="11.42578125" style="7" hidden="1" customWidth="1"/>
    <col min="24" max="24" width="11.42578125" style="4" hidden="1" customWidth="1"/>
    <col min="25" max="25" width="22.5703125" style="4" hidden="1" customWidth="1"/>
    <col min="26" max="26" width="5.5703125" style="4" customWidth="1"/>
    <col min="27" max="27" width="9.42578125" style="4" customWidth="1"/>
    <col min="28" max="38" width="11.42578125" style="4"/>
    <col min="39" max="16384" width="11.42578125" style="8"/>
  </cols>
  <sheetData>
    <row r="1" spans="2:38" s="1" customFormat="1" ht="20.25" customHeight="1" x14ac:dyDescent="0.35">
      <c r="B1" s="89" t="s">
        <v>98</v>
      </c>
      <c r="C1" s="89"/>
      <c r="D1" s="89"/>
      <c r="G1" s="2"/>
      <c r="H1" s="3"/>
      <c r="K1" s="4"/>
      <c r="L1" s="5"/>
      <c r="M1" s="5"/>
      <c r="N1" s="4"/>
      <c r="O1" s="6"/>
      <c r="P1" s="4"/>
      <c r="Q1" s="4"/>
      <c r="R1" s="4"/>
      <c r="S1" s="4"/>
      <c r="T1" s="4"/>
      <c r="U1" s="4"/>
      <c r="V1" s="4"/>
      <c r="W1" s="7"/>
      <c r="X1" s="4"/>
      <c r="Y1" s="4"/>
      <c r="Z1" s="4"/>
      <c r="AA1" s="4"/>
      <c r="AB1" s="4"/>
      <c r="AC1" s="4"/>
      <c r="AD1" s="4"/>
      <c r="AE1" s="4"/>
      <c r="AF1" s="4"/>
      <c r="AG1" s="4"/>
      <c r="AH1" s="4"/>
      <c r="AI1" s="4"/>
      <c r="AJ1" s="4"/>
      <c r="AK1" s="4"/>
      <c r="AL1" s="4"/>
    </row>
    <row r="2" spans="2:38" s="1" customFormat="1" ht="21" x14ac:dyDescent="0.35">
      <c r="B2" s="89"/>
      <c r="C2" s="89"/>
      <c r="D2" s="89"/>
      <c r="E2" s="70"/>
      <c r="F2" s="70"/>
      <c r="G2" s="71" t="s">
        <v>86</v>
      </c>
      <c r="H2" s="72"/>
      <c r="K2" s="4"/>
      <c r="L2" s="5"/>
      <c r="M2" s="5"/>
      <c r="N2" s="4"/>
      <c r="O2" s="6"/>
      <c r="P2" s="4"/>
      <c r="Q2" s="4"/>
      <c r="R2" s="4"/>
      <c r="S2" s="4"/>
      <c r="T2" s="4"/>
      <c r="U2" s="4"/>
      <c r="V2" s="4"/>
      <c r="W2" s="7"/>
      <c r="X2" s="4"/>
      <c r="Y2" s="4"/>
      <c r="Z2" s="4"/>
      <c r="AA2" s="4"/>
      <c r="AB2" s="4"/>
      <c r="AC2" s="4"/>
      <c r="AD2" s="4"/>
      <c r="AE2" s="4"/>
      <c r="AF2" s="4"/>
      <c r="AG2" s="4"/>
      <c r="AH2" s="4"/>
      <c r="AI2" s="4"/>
      <c r="AJ2" s="4"/>
      <c r="AK2" s="4"/>
      <c r="AL2" s="4"/>
    </row>
    <row r="3" spans="2:38" s="1" customFormat="1" ht="21" x14ac:dyDescent="0.35">
      <c r="B3" s="89"/>
      <c r="C3" s="89"/>
      <c r="D3" s="89"/>
      <c r="E3" s="70"/>
      <c r="F3" s="70"/>
      <c r="G3" s="71" t="s">
        <v>104</v>
      </c>
      <c r="H3" s="72"/>
      <c r="K3" s="4"/>
      <c r="L3" s="5"/>
      <c r="M3" s="5"/>
      <c r="N3" s="4"/>
      <c r="O3" s="6"/>
      <c r="P3" s="4"/>
      <c r="Q3" s="4"/>
      <c r="R3" s="4"/>
      <c r="S3" s="4"/>
      <c r="T3" s="4"/>
      <c r="U3" s="4"/>
      <c r="V3" s="4"/>
      <c r="W3" s="7"/>
      <c r="X3" s="4"/>
      <c r="Y3" s="4"/>
      <c r="Z3" s="4"/>
      <c r="AA3" s="4"/>
      <c r="AB3" s="4"/>
      <c r="AC3" s="4"/>
      <c r="AD3" s="4"/>
      <c r="AE3" s="4"/>
      <c r="AF3" s="4"/>
      <c r="AG3" s="4"/>
      <c r="AH3" s="4"/>
      <c r="AI3" s="4"/>
      <c r="AJ3" s="4"/>
      <c r="AK3" s="4"/>
      <c r="AL3" s="4"/>
    </row>
    <row r="4" spans="2:38" ht="6.75" customHeight="1" thickBot="1" x14ac:dyDescent="0.4">
      <c r="G4" s="9"/>
      <c r="J4" s="11"/>
    </row>
    <row r="5" spans="2:38" ht="35.25" customHeight="1" thickBot="1" x14ac:dyDescent="0.4">
      <c r="B5" s="93" t="s">
        <v>99</v>
      </c>
      <c r="C5" s="94"/>
      <c r="D5" s="94"/>
      <c r="E5" s="94"/>
      <c r="F5" s="94"/>
      <c r="G5" s="94"/>
      <c r="H5" s="94"/>
      <c r="I5" s="94"/>
      <c r="J5" s="95"/>
    </row>
    <row r="6" spans="2:38" ht="6" customHeight="1" x14ac:dyDescent="0.35">
      <c r="B6" s="12"/>
      <c r="C6" s="13"/>
      <c r="D6" s="13"/>
      <c r="E6" s="13"/>
      <c r="F6" s="13"/>
      <c r="G6" s="13"/>
      <c r="H6" s="13"/>
      <c r="I6" s="13"/>
      <c r="J6" s="14"/>
    </row>
    <row r="7" spans="2:38" ht="5.25" customHeight="1" x14ac:dyDescent="0.35">
      <c r="B7" s="88"/>
      <c r="C7" s="88"/>
      <c r="D7" s="88"/>
      <c r="E7" s="88"/>
      <c r="F7" s="88"/>
      <c r="G7" s="88"/>
      <c r="H7" s="88"/>
      <c r="I7" s="88"/>
      <c r="J7" s="88"/>
    </row>
    <row r="8" spans="2:38" ht="4.7" customHeight="1" x14ac:dyDescent="0.35"/>
    <row r="9" spans="2:38" s="20" customFormat="1" ht="24" customHeight="1" x14ac:dyDescent="0.25">
      <c r="B9" s="103" t="s">
        <v>87</v>
      </c>
      <c r="C9" s="103"/>
      <c r="D9" s="92"/>
      <c r="E9" s="92"/>
      <c r="F9" s="92"/>
      <c r="G9" s="92"/>
      <c r="H9" s="16" t="s">
        <v>24</v>
      </c>
      <c r="I9" s="92" t="s">
        <v>25</v>
      </c>
      <c r="J9" s="92"/>
      <c r="K9" s="17"/>
      <c r="L9" s="17">
        <f>IF(ISBLANK(I9),"0",IF(I9="1. Bundesliga",1,IF(I9="2. Bundesliga",2,)))</f>
        <v>1</v>
      </c>
      <c r="M9" s="17"/>
      <c r="N9" s="17"/>
      <c r="O9" s="18" t="s">
        <v>25</v>
      </c>
      <c r="P9" s="17"/>
      <c r="Q9" s="17"/>
      <c r="R9" s="17"/>
      <c r="S9" s="17"/>
      <c r="T9" s="17"/>
      <c r="U9" s="17"/>
      <c r="V9" s="17"/>
      <c r="W9" s="19"/>
      <c r="X9" s="17"/>
      <c r="Y9" s="17"/>
      <c r="Z9" s="17"/>
      <c r="AA9" s="17"/>
      <c r="AB9" s="17"/>
      <c r="AC9" s="17"/>
      <c r="AD9" s="17"/>
      <c r="AE9" s="17"/>
      <c r="AF9" s="17"/>
      <c r="AG9" s="17"/>
      <c r="AH9" s="17"/>
      <c r="AI9" s="17"/>
      <c r="AJ9" s="17"/>
      <c r="AK9" s="17"/>
      <c r="AL9" s="17"/>
    </row>
    <row r="10" spans="2:38" s="20" customFormat="1" ht="24" customHeight="1" x14ac:dyDescent="0.25">
      <c r="B10" s="103" t="s">
        <v>52</v>
      </c>
      <c r="C10" s="103"/>
      <c r="D10" s="92" t="s">
        <v>103</v>
      </c>
      <c r="E10" s="92"/>
      <c r="F10" s="92"/>
      <c r="G10" s="92"/>
      <c r="H10" s="16" t="s">
        <v>19</v>
      </c>
      <c r="I10" s="92" t="s">
        <v>103</v>
      </c>
      <c r="J10" s="92"/>
      <c r="K10" s="17"/>
      <c r="L10" s="17"/>
      <c r="M10" s="17"/>
      <c r="N10" s="17"/>
      <c r="O10" s="18" t="s">
        <v>26</v>
      </c>
      <c r="P10" s="17"/>
      <c r="Q10" s="17"/>
      <c r="R10" s="17"/>
      <c r="S10" s="17"/>
      <c r="T10" s="17"/>
      <c r="U10" s="17"/>
      <c r="V10" s="17"/>
      <c r="W10" s="19"/>
      <c r="X10" s="17"/>
      <c r="Y10" s="17"/>
      <c r="Z10" s="17"/>
      <c r="AA10" s="17"/>
      <c r="AB10" s="17"/>
      <c r="AC10" s="17"/>
      <c r="AD10" s="17"/>
      <c r="AE10" s="17"/>
      <c r="AF10" s="17"/>
      <c r="AG10" s="17"/>
      <c r="AH10" s="17"/>
      <c r="AI10" s="17"/>
      <c r="AJ10" s="17"/>
      <c r="AK10" s="17"/>
      <c r="AL10" s="17"/>
    </row>
    <row r="11" spans="2:38" s="20" customFormat="1" ht="6" customHeight="1" x14ac:dyDescent="0.25">
      <c r="B11" s="21"/>
      <c r="C11" s="21"/>
      <c r="D11" s="22"/>
      <c r="E11" s="22"/>
      <c r="F11" s="22"/>
      <c r="G11" s="23"/>
      <c r="H11" s="23"/>
      <c r="I11" s="23"/>
      <c r="J11" s="24"/>
      <c r="K11" s="17"/>
      <c r="L11" s="17"/>
      <c r="M11" s="17"/>
      <c r="N11" s="17"/>
      <c r="O11" s="18"/>
      <c r="P11" s="17"/>
      <c r="Q11" s="17"/>
      <c r="R11" s="17"/>
      <c r="S11" s="17"/>
      <c r="T11" s="17"/>
      <c r="U11" s="17"/>
      <c r="V11" s="17"/>
      <c r="W11" s="19"/>
      <c r="X11" s="17"/>
      <c r="Y11" s="17"/>
      <c r="Z11" s="17"/>
      <c r="AA11" s="17"/>
      <c r="AB11" s="17"/>
      <c r="AC11" s="17"/>
      <c r="AD11" s="17"/>
      <c r="AE11" s="17"/>
      <c r="AF11" s="17"/>
      <c r="AG11" s="17"/>
      <c r="AH11" s="17"/>
      <c r="AI11" s="17"/>
      <c r="AJ11" s="17"/>
      <c r="AK11" s="17"/>
      <c r="AL11" s="17"/>
    </row>
    <row r="12" spans="2:38" s="20" customFormat="1" ht="24" customHeight="1" x14ac:dyDescent="0.25">
      <c r="B12" s="103" t="s">
        <v>53</v>
      </c>
      <c r="C12" s="103"/>
      <c r="D12" s="25">
        <v>1</v>
      </c>
      <c r="E12" s="25">
        <v>1</v>
      </c>
      <c r="F12" s="26">
        <v>2005</v>
      </c>
      <c r="H12" s="16" t="s">
        <v>20</v>
      </c>
      <c r="I12" s="92"/>
      <c r="J12" s="92"/>
      <c r="K12" s="17"/>
      <c r="L12" s="17"/>
      <c r="M12" s="17"/>
      <c r="N12" s="17"/>
      <c r="O12" s="18"/>
      <c r="P12" s="17"/>
      <c r="Q12" s="17"/>
      <c r="R12" s="17"/>
      <c r="S12" s="17"/>
      <c r="T12" s="17"/>
      <c r="U12" s="17"/>
      <c r="V12" s="17"/>
      <c r="W12" s="19"/>
      <c r="X12" s="17"/>
      <c r="Y12" s="17"/>
      <c r="Z12" s="17"/>
      <c r="AA12" s="17"/>
      <c r="AB12" s="17"/>
      <c r="AC12" s="17"/>
      <c r="AD12" s="17"/>
      <c r="AE12" s="17"/>
      <c r="AF12" s="17"/>
      <c r="AG12" s="17"/>
      <c r="AH12" s="17"/>
      <c r="AI12" s="17"/>
      <c r="AJ12" s="17"/>
      <c r="AK12" s="17"/>
      <c r="AL12" s="17"/>
    </row>
    <row r="13" spans="2:38" s="20" customFormat="1" ht="15" x14ac:dyDescent="0.25">
      <c r="B13" s="9"/>
      <c r="C13" s="9"/>
      <c r="D13" s="27" t="s">
        <v>81</v>
      </c>
      <c r="E13" s="27" t="s">
        <v>82</v>
      </c>
      <c r="F13" s="27" t="s">
        <v>83</v>
      </c>
      <c r="H13" s="21"/>
      <c r="I13" s="21"/>
      <c r="J13" s="28"/>
      <c r="K13" s="17"/>
      <c r="L13" s="17"/>
      <c r="M13" s="17"/>
      <c r="N13" s="17"/>
      <c r="O13" s="18"/>
      <c r="P13" s="17"/>
      <c r="Q13" s="17"/>
      <c r="R13" s="17"/>
      <c r="S13" s="17"/>
      <c r="T13" s="17"/>
      <c r="U13" s="17"/>
      <c r="V13" s="17"/>
      <c r="W13" s="19"/>
      <c r="X13" s="17"/>
      <c r="Y13" s="17"/>
      <c r="Z13" s="17"/>
      <c r="AA13" s="17"/>
      <c r="AB13" s="17"/>
      <c r="AC13" s="17"/>
      <c r="AD13" s="17"/>
      <c r="AE13" s="17"/>
      <c r="AF13" s="17"/>
      <c r="AG13" s="17"/>
      <c r="AH13" s="17"/>
      <c r="AI13" s="17"/>
      <c r="AJ13" s="17"/>
      <c r="AK13" s="17"/>
      <c r="AL13" s="17"/>
    </row>
    <row r="14" spans="2:38" s="20" customFormat="1" ht="24" hidden="1" customHeight="1" x14ac:dyDescent="0.25">
      <c r="B14" s="103" t="s">
        <v>54</v>
      </c>
      <c r="C14" s="103"/>
      <c r="D14" s="108"/>
      <c r="E14" s="108"/>
      <c r="F14" s="108"/>
      <c r="H14" s="16" t="s">
        <v>21</v>
      </c>
      <c r="I14" s="92"/>
      <c r="J14" s="92"/>
      <c r="K14" s="17"/>
      <c r="L14" s="17"/>
      <c r="M14" s="17"/>
      <c r="N14" s="17"/>
      <c r="O14" s="18"/>
      <c r="P14" s="17"/>
      <c r="Q14" s="17"/>
      <c r="R14" s="17"/>
      <c r="S14" s="17"/>
      <c r="T14" s="17"/>
      <c r="U14" s="17"/>
      <c r="V14" s="17"/>
      <c r="W14" s="19"/>
      <c r="X14" s="17"/>
      <c r="Y14" s="17"/>
      <c r="Z14" s="17"/>
      <c r="AA14" s="17"/>
      <c r="AB14" s="17"/>
      <c r="AC14" s="17"/>
      <c r="AD14" s="17"/>
      <c r="AE14" s="17"/>
      <c r="AF14" s="17"/>
      <c r="AG14" s="17"/>
      <c r="AH14" s="17"/>
      <c r="AI14" s="17"/>
      <c r="AJ14" s="17"/>
      <c r="AK14" s="17"/>
      <c r="AL14" s="17"/>
    </row>
    <row r="15" spans="2:38" s="20" customFormat="1" ht="24" customHeight="1" x14ac:dyDescent="0.25">
      <c r="B15" s="103" t="s">
        <v>55</v>
      </c>
      <c r="C15" s="103"/>
      <c r="D15" s="105" t="s">
        <v>18</v>
      </c>
      <c r="E15" s="105"/>
      <c r="F15" s="105"/>
      <c r="H15" s="16"/>
      <c r="I15" s="104"/>
      <c r="J15" s="104"/>
      <c r="K15" s="17"/>
      <c r="L15" s="17"/>
      <c r="M15" s="17"/>
      <c r="N15" s="17"/>
      <c r="O15" s="18" t="s">
        <v>16</v>
      </c>
      <c r="P15" s="17"/>
      <c r="Q15" s="17"/>
      <c r="R15" s="17"/>
      <c r="S15" s="17"/>
      <c r="T15" s="17"/>
      <c r="U15" s="17"/>
      <c r="V15" s="17"/>
      <c r="W15" s="19"/>
      <c r="X15" s="17"/>
      <c r="Y15" s="17"/>
      <c r="Z15" s="17"/>
      <c r="AA15" s="17"/>
      <c r="AB15" s="17"/>
      <c r="AC15" s="17"/>
      <c r="AD15" s="17"/>
      <c r="AE15" s="17"/>
      <c r="AF15" s="17"/>
      <c r="AG15" s="17"/>
      <c r="AH15" s="17"/>
      <c r="AI15" s="17"/>
      <c r="AJ15" s="17"/>
      <c r="AK15" s="17"/>
      <c r="AL15" s="17"/>
    </row>
    <row r="16" spans="2:38" s="20" customFormat="1" ht="24" hidden="1" customHeight="1" x14ac:dyDescent="0.25">
      <c r="B16" s="103" t="s">
        <v>56</v>
      </c>
      <c r="C16" s="103"/>
      <c r="D16" s="107"/>
      <c r="E16" s="107"/>
      <c r="F16" s="107"/>
      <c r="H16" s="16" t="s">
        <v>22</v>
      </c>
      <c r="I16" s="106"/>
      <c r="J16" s="106"/>
      <c r="K16" s="17"/>
      <c r="L16" s="17"/>
      <c r="M16" s="17"/>
      <c r="N16" s="17"/>
      <c r="O16" s="18" t="s">
        <v>18</v>
      </c>
      <c r="P16" s="17"/>
      <c r="Q16" s="17"/>
      <c r="R16" s="17"/>
      <c r="S16" s="17"/>
      <c r="T16" s="17"/>
      <c r="U16" s="17"/>
      <c r="V16" s="17"/>
      <c r="W16" s="19"/>
      <c r="X16" s="17"/>
      <c r="Y16" s="17"/>
      <c r="Z16" s="17"/>
      <c r="AA16" s="17"/>
      <c r="AB16" s="17"/>
      <c r="AC16" s="17"/>
      <c r="AD16" s="17"/>
      <c r="AE16" s="17"/>
      <c r="AF16" s="17"/>
      <c r="AG16" s="17"/>
      <c r="AH16" s="17"/>
      <c r="AI16" s="17"/>
      <c r="AJ16" s="17"/>
      <c r="AK16" s="17"/>
      <c r="AL16" s="17"/>
    </row>
    <row r="17" spans="2:38" ht="7.5" customHeight="1" x14ac:dyDescent="0.35"/>
    <row r="18" spans="2:38" ht="45.95" hidden="1" customHeight="1" x14ac:dyDescent="0.35">
      <c r="B18" s="90" t="s">
        <v>84</v>
      </c>
      <c r="C18" s="90"/>
      <c r="D18" s="90"/>
      <c r="E18" s="90"/>
      <c r="F18" s="90"/>
      <c r="G18" s="90"/>
      <c r="H18" s="90"/>
      <c r="I18" s="90"/>
      <c r="J18" s="90"/>
      <c r="K18" s="29"/>
      <c r="L18" s="30"/>
      <c r="M18" s="30"/>
      <c r="N18" s="29"/>
    </row>
    <row r="19" spans="2:38" ht="42.6" customHeight="1" x14ac:dyDescent="0.35">
      <c r="B19" s="96" t="s">
        <v>105</v>
      </c>
      <c r="C19" s="96"/>
      <c r="D19" s="96"/>
      <c r="E19" s="96"/>
      <c r="F19" s="96"/>
      <c r="G19" s="96"/>
      <c r="H19" s="96"/>
      <c r="I19" s="96"/>
      <c r="J19" s="96"/>
    </row>
    <row r="20" spans="2:38" ht="54" customHeight="1" x14ac:dyDescent="0.35">
      <c r="B20" s="112" t="s">
        <v>23</v>
      </c>
      <c r="C20" s="112"/>
      <c r="D20" s="112"/>
      <c r="E20" s="112"/>
      <c r="F20" s="112"/>
      <c r="G20" s="112"/>
      <c r="H20" s="112"/>
      <c r="I20" s="112"/>
      <c r="J20" s="112"/>
    </row>
    <row r="21" spans="2:38" ht="3.75" customHeight="1" x14ac:dyDescent="0.35"/>
    <row r="22" spans="2:38" s="20" customFormat="1" ht="40.700000000000003" customHeight="1" x14ac:dyDescent="0.25">
      <c r="B22" s="31" t="s">
        <v>12</v>
      </c>
      <c r="C22" s="31" t="s">
        <v>11</v>
      </c>
      <c r="D22" s="109" t="s">
        <v>88</v>
      </c>
      <c r="E22" s="110"/>
      <c r="F22" s="111"/>
      <c r="G22" s="32" t="s">
        <v>89</v>
      </c>
      <c r="H22" s="32" t="s">
        <v>49</v>
      </c>
      <c r="I22" s="31" t="s">
        <v>13</v>
      </c>
      <c r="J22" s="33" t="s">
        <v>90</v>
      </c>
      <c r="K22" s="17"/>
      <c r="L22" s="17"/>
      <c r="M22" s="17"/>
      <c r="N22" s="17"/>
      <c r="O22" s="17"/>
      <c r="P22" s="17"/>
      <c r="Q22" s="17"/>
      <c r="R22" s="17"/>
      <c r="S22" s="17"/>
      <c r="T22" s="17"/>
      <c r="U22" s="17"/>
      <c r="V22" s="17"/>
      <c r="W22" s="19"/>
      <c r="X22" s="17"/>
      <c r="Y22" s="17"/>
      <c r="Z22" s="17"/>
      <c r="AA22" s="17"/>
      <c r="AB22" s="17"/>
      <c r="AC22" s="17"/>
      <c r="AD22" s="17"/>
      <c r="AE22" s="17"/>
      <c r="AF22" s="17"/>
      <c r="AG22" s="17"/>
      <c r="AH22" s="17"/>
      <c r="AI22" s="17"/>
      <c r="AJ22" s="17"/>
      <c r="AK22" s="17"/>
      <c r="AL22" s="17"/>
    </row>
    <row r="23" spans="2:38" s="40" customFormat="1" ht="23.25" customHeight="1" x14ac:dyDescent="0.25">
      <c r="B23" s="79" t="s">
        <v>14</v>
      </c>
      <c r="C23" s="80"/>
      <c r="D23" s="97"/>
      <c r="E23" s="98"/>
      <c r="F23" s="99"/>
      <c r="G23" s="34"/>
      <c r="H23" s="35"/>
      <c r="I23" s="36"/>
      <c r="J23" s="37">
        <f>IF(L24=4,0,IF(I9="1. Bundesliga",2000,1000))</f>
        <v>2000</v>
      </c>
      <c r="K23" s="38"/>
      <c r="L23" s="17"/>
      <c r="M23" s="17"/>
      <c r="N23" s="38"/>
      <c r="O23" s="18"/>
      <c r="P23" s="38"/>
      <c r="Q23" s="38"/>
      <c r="R23" s="38"/>
      <c r="S23" s="38"/>
      <c r="T23" s="38"/>
      <c r="U23" s="38"/>
      <c r="V23" s="38"/>
      <c r="W23" s="39"/>
      <c r="X23" s="38"/>
      <c r="Y23" s="38" t="s">
        <v>27</v>
      </c>
      <c r="Z23" s="38"/>
      <c r="AA23" s="38"/>
      <c r="AB23" s="38"/>
      <c r="AC23" s="38"/>
      <c r="AD23" s="38"/>
      <c r="AE23" s="38"/>
      <c r="AF23" s="38"/>
      <c r="AG23" s="38"/>
      <c r="AH23" s="38"/>
      <c r="AI23" s="38"/>
      <c r="AJ23" s="38"/>
      <c r="AK23" s="38"/>
      <c r="AL23" s="38"/>
    </row>
    <row r="24" spans="2:38" s="40" customFormat="1" ht="23.25" customHeight="1" x14ac:dyDescent="0.25">
      <c r="B24" s="79" t="s">
        <v>17</v>
      </c>
      <c r="C24" s="80"/>
      <c r="D24" s="97"/>
      <c r="E24" s="98"/>
      <c r="F24" s="99"/>
      <c r="G24" s="42"/>
      <c r="H24" s="35"/>
      <c r="I24" s="36"/>
      <c r="J24" s="37">
        <f>IF(M24=6,T24,IF(M24=5,U24,IF(M24&lt;5,Q24)))</f>
        <v>0</v>
      </c>
      <c r="K24" s="38"/>
      <c r="L24" s="17">
        <f>IF(G24="",0,4)</f>
        <v>0</v>
      </c>
      <c r="M24" s="17">
        <f>L24+$L$9</f>
        <v>1</v>
      </c>
      <c r="N24" s="38"/>
      <c r="O24" s="18"/>
      <c r="P24" s="38"/>
      <c r="Q24" s="38"/>
      <c r="R24" s="38"/>
      <c r="S24" s="38"/>
      <c r="T24" s="38">
        <v>1750</v>
      </c>
      <c r="U24" s="38">
        <v>2750</v>
      </c>
      <c r="V24" s="38"/>
      <c r="W24" s="39"/>
      <c r="X24" s="38"/>
      <c r="Y24" s="38" t="s">
        <v>37</v>
      </c>
      <c r="Z24" s="38"/>
      <c r="AA24" s="38"/>
      <c r="AB24" s="38"/>
      <c r="AC24" s="38"/>
      <c r="AD24" s="38"/>
      <c r="AE24" s="38"/>
      <c r="AF24" s="38"/>
      <c r="AG24" s="38"/>
      <c r="AH24" s="38"/>
      <c r="AI24" s="38"/>
      <c r="AJ24" s="38"/>
      <c r="AK24" s="38"/>
      <c r="AL24" s="38"/>
    </row>
    <row r="25" spans="2:38" s="40" customFormat="1" ht="23.25" customHeight="1" x14ac:dyDescent="0.25">
      <c r="B25" s="34" t="s">
        <v>2</v>
      </c>
      <c r="C25" s="41" t="str">
        <f t="shared" ref="C25:C36" si="0">IF(O25&gt;1,CONCATENATE(O25,"/",RIGHT(P25,2)),0)</f>
        <v>2015/16</v>
      </c>
      <c r="D25" s="97"/>
      <c r="E25" s="98"/>
      <c r="F25" s="99"/>
      <c r="G25" s="42"/>
      <c r="H25" s="35"/>
      <c r="I25" s="36"/>
      <c r="J25" s="37"/>
      <c r="K25" s="38"/>
      <c r="L25" s="17">
        <f t="shared" ref="L25:L34" si="1">IF(G25="",0,4)</f>
        <v>0</v>
      </c>
      <c r="M25" s="17"/>
      <c r="N25" s="38"/>
      <c r="O25" s="18">
        <f>IF($F$12&gt;1,$F$12+10,0)</f>
        <v>2015</v>
      </c>
      <c r="P25" s="38">
        <f>IF(O25&gt;1,O25+1,0)</f>
        <v>2016</v>
      </c>
      <c r="Q25" s="38"/>
      <c r="R25" s="38"/>
      <c r="S25" s="38"/>
      <c r="T25" s="38"/>
      <c r="U25" s="38"/>
      <c r="V25" s="38"/>
      <c r="W25" s="39"/>
      <c r="X25" s="38"/>
      <c r="Y25" s="38" t="s">
        <v>28</v>
      </c>
      <c r="Z25" s="38"/>
      <c r="AA25" s="38"/>
      <c r="AB25" s="38"/>
      <c r="AC25" s="38"/>
      <c r="AD25" s="38"/>
      <c r="AE25" s="38"/>
      <c r="AF25" s="38"/>
      <c r="AG25" s="38"/>
      <c r="AH25" s="38"/>
      <c r="AI25" s="38"/>
      <c r="AJ25" s="38"/>
      <c r="AK25" s="38"/>
      <c r="AL25" s="38"/>
    </row>
    <row r="26" spans="2:38" s="40" customFormat="1" ht="23.25" customHeight="1" x14ac:dyDescent="0.25">
      <c r="B26" s="34" t="s">
        <v>0</v>
      </c>
      <c r="C26" s="41" t="str">
        <f t="shared" si="0"/>
        <v>2016/17</v>
      </c>
      <c r="D26" s="97"/>
      <c r="E26" s="98"/>
      <c r="F26" s="99"/>
      <c r="G26" s="42"/>
      <c r="H26" s="35"/>
      <c r="I26" s="36"/>
      <c r="J26" s="37"/>
      <c r="K26" s="38"/>
      <c r="L26" s="17">
        <f t="shared" si="1"/>
        <v>0</v>
      </c>
      <c r="M26" s="17"/>
      <c r="N26" s="38"/>
      <c r="O26" s="18">
        <f>IF($F$12&gt;1,$F$12+11,0)</f>
        <v>2016</v>
      </c>
      <c r="P26" s="38">
        <f t="shared" ref="P26:P36" si="2">IF(O26&gt;1,O26+1,0)</f>
        <v>2017</v>
      </c>
      <c r="Q26" s="38"/>
      <c r="R26" s="38"/>
      <c r="S26" s="38"/>
      <c r="T26" s="38"/>
      <c r="U26" s="38"/>
      <c r="V26" s="38"/>
      <c r="W26" s="39"/>
      <c r="X26" s="38"/>
      <c r="Y26" s="38" t="s">
        <v>29</v>
      </c>
      <c r="Z26" s="38"/>
      <c r="AA26" s="38"/>
      <c r="AB26" s="38"/>
      <c r="AC26" s="38"/>
      <c r="AD26" s="38"/>
      <c r="AE26" s="38"/>
      <c r="AF26" s="38"/>
      <c r="AG26" s="38"/>
      <c r="AH26" s="38"/>
      <c r="AI26" s="38"/>
      <c r="AJ26" s="38"/>
      <c r="AK26" s="38"/>
      <c r="AL26" s="38"/>
    </row>
    <row r="27" spans="2:38" s="40" customFormat="1" ht="23.25" customHeight="1" x14ac:dyDescent="0.25">
      <c r="B27" s="34" t="s">
        <v>1</v>
      </c>
      <c r="C27" s="41" t="str">
        <f t="shared" si="0"/>
        <v>2017/18</v>
      </c>
      <c r="D27" s="97"/>
      <c r="E27" s="98"/>
      <c r="F27" s="99"/>
      <c r="G27" s="42"/>
      <c r="H27" s="35"/>
      <c r="I27" s="36"/>
      <c r="J27" s="37"/>
      <c r="K27" s="38"/>
      <c r="L27" s="17">
        <f t="shared" si="1"/>
        <v>0</v>
      </c>
      <c r="M27" s="17"/>
      <c r="N27" s="38"/>
      <c r="O27" s="18">
        <f>IF($F$12&gt;1,$F$12+12,0)</f>
        <v>2017</v>
      </c>
      <c r="P27" s="38">
        <f t="shared" si="2"/>
        <v>2018</v>
      </c>
      <c r="Q27" s="38"/>
      <c r="R27" s="38"/>
      <c r="S27" s="38"/>
      <c r="T27" s="38"/>
      <c r="U27" s="38"/>
      <c r="V27" s="38"/>
      <c r="W27" s="39"/>
      <c r="X27" s="38"/>
      <c r="Y27" s="38" t="s">
        <v>30</v>
      </c>
      <c r="Z27" s="38"/>
      <c r="AA27" s="38"/>
      <c r="AB27" s="38"/>
      <c r="AC27" s="38"/>
      <c r="AD27" s="38"/>
      <c r="AE27" s="38"/>
      <c r="AF27" s="38"/>
      <c r="AG27" s="38"/>
      <c r="AH27" s="38"/>
      <c r="AI27" s="38"/>
      <c r="AJ27" s="38"/>
      <c r="AK27" s="38"/>
      <c r="AL27" s="38"/>
    </row>
    <row r="28" spans="2:38" s="40" customFormat="1" ht="23.25" customHeight="1" x14ac:dyDescent="0.25">
      <c r="B28" s="34" t="s">
        <v>3</v>
      </c>
      <c r="C28" s="41" t="str">
        <f t="shared" si="0"/>
        <v>2018/19</v>
      </c>
      <c r="D28" s="97"/>
      <c r="E28" s="98"/>
      <c r="F28" s="99"/>
      <c r="G28" s="42"/>
      <c r="H28" s="35"/>
      <c r="I28" s="36"/>
      <c r="J28" s="37"/>
      <c r="K28" s="38"/>
      <c r="L28" s="17">
        <f t="shared" si="1"/>
        <v>0</v>
      </c>
      <c r="M28" s="17"/>
      <c r="N28" s="38"/>
      <c r="O28" s="18">
        <f>IF($F$12&gt;1,$F$12+13,0)</f>
        <v>2018</v>
      </c>
      <c r="P28" s="38">
        <f t="shared" si="2"/>
        <v>2019</v>
      </c>
      <c r="Q28" s="38"/>
      <c r="R28" s="38"/>
      <c r="S28" s="38"/>
      <c r="T28" s="38"/>
      <c r="U28" s="38"/>
      <c r="V28" s="38"/>
      <c r="W28" s="39"/>
      <c r="X28" s="38"/>
      <c r="Y28" s="38" t="s">
        <v>38</v>
      </c>
      <c r="Z28" s="38"/>
      <c r="AA28" s="38"/>
      <c r="AB28" s="38"/>
      <c r="AC28" s="38"/>
      <c r="AD28" s="38"/>
      <c r="AE28" s="38"/>
      <c r="AF28" s="38"/>
      <c r="AG28" s="38"/>
      <c r="AH28" s="38"/>
      <c r="AI28" s="38"/>
      <c r="AJ28" s="38"/>
      <c r="AK28" s="38"/>
      <c r="AL28" s="38"/>
    </row>
    <row r="29" spans="2:38" s="40" customFormat="1" ht="23.25" customHeight="1" x14ac:dyDescent="0.25">
      <c r="B29" s="34" t="s">
        <v>4</v>
      </c>
      <c r="C29" s="41" t="str">
        <f t="shared" si="0"/>
        <v>2019/20</v>
      </c>
      <c r="D29" s="97"/>
      <c r="E29" s="98"/>
      <c r="F29" s="99"/>
      <c r="G29" s="42"/>
      <c r="H29" s="35"/>
      <c r="I29" s="36"/>
      <c r="J29" s="37">
        <f>IF(OR(D29="",D15="männlich"),K29,W29)</f>
        <v>0</v>
      </c>
      <c r="K29" s="38"/>
      <c r="L29" s="17">
        <f t="shared" si="1"/>
        <v>0</v>
      </c>
      <c r="M29" s="17">
        <f t="shared" ref="M29:M35" si="3">L29+$L$9</f>
        <v>1</v>
      </c>
      <c r="N29" s="38"/>
      <c r="O29" s="18">
        <f>IF($F$12&gt;1,$F$12+14,0)</f>
        <v>2019</v>
      </c>
      <c r="P29" s="38">
        <f t="shared" si="2"/>
        <v>2020</v>
      </c>
      <c r="Q29" s="38"/>
      <c r="R29" s="38">
        <f>IF($D$15="weiblich",R30,0)</f>
        <v>0</v>
      </c>
      <c r="S29" s="38">
        <f>IF($D$15="weiblich",S30,0)</f>
        <v>0</v>
      </c>
      <c r="T29" s="38">
        <f>IF($D$15="weiblich",T30,0)</f>
        <v>0</v>
      </c>
      <c r="U29" s="38">
        <f>IF($D$15="weiblich",U30,0)</f>
        <v>0</v>
      </c>
      <c r="V29" s="38"/>
      <c r="W29" s="43">
        <f>IF($M29=0,$Q29,IF($M29=2,$R29,IF($M29=1,$S29,IF($M29=5,$U29,IF($M29=6,$T29)))))</f>
        <v>0</v>
      </c>
      <c r="X29" s="38"/>
      <c r="Y29" s="38" t="s">
        <v>102</v>
      </c>
      <c r="Z29" s="38"/>
      <c r="AA29" s="38"/>
      <c r="AB29" s="38"/>
      <c r="AC29" s="38"/>
      <c r="AD29" s="38"/>
      <c r="AE29" s="38"/>
      <c r="AF29" s="38"/>
      <c r="AG29" s="38"/>
      <c r="AH29" s="38"/>
      <c r="AI29" s="38"/>
      <c r="AJ29" s="38"/>
      <c r="AK29" s="38"/>
      <c r="AL29" s="38"/>
    </row>
    <row r="30" spans="2:38" s="40" customFormat="1" ht="23.25" customHeight="1" x14ac:dyDescent="0.25">
      <c r="B30" s="34" t="s">
        <v>5</v>
      </c>
      <c r="C30" s="41" t="str">
        <f t="shared" si="0"/>
        <v>2020/21</v>
      </c>
      <c r="D30" s="97"/>
      <c r="E30" s="98"/>
      <c r="F30" s="99"/>
      <c r="G30" s="42"/>
      <c r="H30" s="35"/>
      <c r="I30" s="36"/>
      <c r="J30" s="37">
        <f>IF(D30="",K30,W30)</f>
        <v>0</v>
      </c>
      <c r="K30" s="38"/>
      <c r="L30" s="17">
        <f t="shared" si="1"/>
        <v>0</v>
      </c>
      <c r="M30" s="17">
        <f t="shared" si="3"/>
        <v>1</v>
      </c>
      <c r="N30" s="38"/>
      <c r="O30" s="18">
        <f>IF($F$12&gt;1,$F$12+15,0)</f>
        <v>2020</v>
      </c>
      <c r="P30" s="38">
        <f t="shared" si="2"/>
        <v>2021</v>
      </c>
      <c r="Q30" s="38"/>
      <c r="R30" s="38">
        <v>200</v>
      </c>
      <c r="S30" s="38">
        <v>500</v>
      </c>
      <c r="T30" s="38">
        <v>400</v>
      </c>
      <c r="U30" s="38">
        <v>1000</v>
      </c>
      <c r="V30" s="38"/>
      <c r="W30" s="43">
        <f>IF($M30=0,$Q30,IF($M30=2,$R30,IF($M30=1,$S30,IF($M30=5,$U30,IF($M30=6,$T30)))))</f>
        <v>500</v>
      </c>
      <c r="X30" s="38"/>
      <c r="Y30" s="38" t="s">
        <v>31</v>
      </c>
      <c r="Z30" s="38"/>
      <c r="AA30" s="38"/>
      <c r="AB30" s="38"/>
      <c r="AC30" s="38"/>
      <c r="AD30" s="38"/>
      <c r="AE30" s="38"/>
      <c r="AF30" s="38"/>
      <c r="AG30" s="38"/>
      <c r="AH30" s="38"/>
      <c r="AI30" s="38"/>
      <c r="AJ30" s="38"/>
      <c r="AK30" s="38"/>
      <c r="AL30" s="38"/>
    </row>
    <row r="31" spans="2:38" s="40" customFormat="1" ht="23.25" customHeight="1" x14ac:dyDescent="0.35">
      <c r="B31" s="34" t="s">
        <v>6</v>
      </c>
      <c r="C31" s="41" t="str">
        <f t="shared" si="0"/>
        <v>2021/22</v>
      </c>
      <c r="D31" s="97"/>
      <c r="E31" s="98"/>
      <c r="F31" s="99"/>
      <c r="G31" s="42"/>
      <c r="H31" s="35"/>
      <c r="I31" s="36"/>
      <c r="J31" s="37">
        <f>IF(D31="",K31,W31)</f>
        <v>0</v>
      </c>
      <c r="K31" s="38"/>
      <c r="L31" s="17">
        <f t="shared" si="1"/>
        <v>0</v>
      </c>
      <c r="M31" s="17">
        <f t="shared" si="3"/>
        <v>1</v>
      </c>
      <c r="N31" s="38"/>
      <c r="O31" s="18">
        <f>IF($F$12&gt;1,$F$12+16,0)</f>
        <v>2021</v>
      </c>
      <c r="P31" s="38">
        <f t="shared" si="2"/>
        <v>2022</v>
      </c>
      <c r="Q31" s="38"/>
      <c r="R31" s="38">
        <v>200</v>
      </c>
      <c r="S31" s="38">
        <v>500</v>
      </c>
      <c r="T31" s="38">
        <v>400</v>
      </c>
      <c r="U31" s="38">
        <v>1000</v>
      </c>
      <c r="V31" s="38"/>
      <c r="W31" s="43">
        <f t="shared" ref="W31:W35" si="4">IF($M31=0,$Q31,IF($M31=2,$R31,IF($M31=1,$S31,IF($M31=5,$U31,IF($M31=6,$T31)))))</f>
        <v>500</v>
      </c>
      <c r="X31" s="38"/>
      <c r="Y31" s="4" t="s">
        <v>101</v>
      </c>
      <c r="Z31" s="38"/>
      <c r="AA31" s="38"/>
      <c r="AB31" s="38"/>
      <c r="AC31" s="38"/>
      <c r="AD31" s="38"/>
      <c r="AE31" s="38"/>
      <c r="AF31" s="38"/>
      <c r="AG31" s="38"/>
      <c r="AH31" s="38"/>
      <c r="AI31" s="38"/>
      <c r="AJ31" s="38"/>
      <c r="AK31" s="38"/>
      <c r="AL31" s="38"/>
    </row>
    <row r="32" spans="2:38" s="40" customFormat="1" ht="23.25" customHeight="1" x14ac:dyDescent="0.35">
      <c r="B32" s="34" t="s">
        <v>7</v>
      </c>
      <c r="C32" s="41" t="str">
        <f t="shared" si="0"/>
        <v>2022/23</v>
      </c>
      <c r="D32" s="97"/>
      <c r="E32" s="98"/>
      <c r="F32" s="99"/>
      <c r="G32" s="42"/>
      <c r="H32" s="35"/>
      <c r="I32" s="36"/>
      <c r="J32" s="37">
        <f>IF(D32="",K32,W32)</f>
        <v>0</v>
      </c>
      <c r="K32" s="38"/>
      <c r="L32" s="17">
        <f t="shared" si="1"/>
        <v>0</v>
      </c>
      <c r="M32" s="17">
        <f t="shared" si="3"/>
        <v>1</v>
      </c>
      <c r="N32" s="38"/>
      <c r="O32" s="18">
        <f>IF($F$12&gt;1,$F$12+17,0)</f>
        <v>2022</v>
      </c>
      <c r="P32" s="38">
        <f t="shared" si="2"/>
        <v>2023</v>
      </c>
      <c r="Q32" s="38"/>
      <c r="R32" s="38">
        <v>200</v>
      </c>
      <c r="S32" s="38">
        <v>500</v>
      </c>
      <c r="T32" s="38">
        <v>400</v>
      </c>
      <c r="U32" s="38">
        <v>1000</v>
      </c>
      <c r="V32" s="38"/>
      <c r="W32" s="43">
        <f t="shared" si="4"/>
        <v>500</v>
      </c>
      <c r="X32" s="38"/>
      <c r="Y32" s="4" t="s">
        <v>39</v>
      </c>
      <c r="Z32" s="38"/>
      <c r="AA32" s="38"/>
      <c r="AB32" s="38"/>
      <c r="AC32" s="38"/>
      <c r="AD32" s="38"/>
      <c r="AE32" s="38"/>
      <c r="AF32" s="38"/>
      <c r="AG32" s="38"/>
      <c r="AH32" s="38"/>
      <c r="AI32" s="38"/>
      <c r="AJ32" s="38"/>
      <c r="AK32" s="38"/>
      <c r="AL32" s="38"/>
    </row>
    <row r="33" spans="2:38" s="40" customFormat="1" ht="23.25" customHeight="1" x14ac:dyDescent="0.25">
      <c r="B33" s="34" t="s">
        <v>8</v>
      </c>
      <c r="C33" s="41" t="str">
        <f t="shared" si="0"/>
        <v>2023/24</v>
      </c>
      <c r="D33" s="97"/>
      <c r="E33" s="98"/>
      <c r="F33" s="99"/>
      <c r="G33" s="42"/>
      <c r="H33" s="35"/>
      <c r="I33" s="36"/>
      <c r="J33" s="37">
        <f>IF(D33="",K33,W33)</f>
        <v>0</v>
      </c>
      <c r="K33" s="38"/>
      <c r="L33" s="17">
        <f t="shared" si="1"/>
        <v>0</v>
      </c>
      <c r="M33" s="17">
        <f t="shared" si="3"/>
        <v>1</v>
      </c>
      <c r="N33" s="38"/>
      <c r="O33" s="18">
        <f>IF($F$12&gt;1,$F$12+18,0)</f>
        <v>2023</v>
      </c>
      <c r="P33" s="38">
        <f t="shared" si="2"/>
        <v>2024</v>
      </c>
      <c r="Q33" s="38"/>
      <c r="R33" s="38">
        <v>200</v>
      </c>
      <c r="S33" s="38">
        <v>500</v>
      </c>
      <c r="T33" s="38">
        <v>400</v>
      </c>
      <c r="U33" s="38">
        <v>1000</v>
      </c>
      <c r="V33" s="38"/>
      <c r="W33" s="43">
        <f t="shared" si="4"/>
        <v>500</v>
      </c>
      <c r="X33" s="38"/>
      <c r="Y33" s="38" t="s">
        <v>32</v>
      </c>
      <c r="Z33" s="38"/>
      <c r="AA33" s="38"/>
      <c r="AB33" s="38"/>
      <c r="AC33" s="38"/>
      <c r="AD33" s="38"/>
      <c r="AE33" s="38"/>
      <c r="AF33" s="38"/>
      <c r="AG33" s="38"/>
      <c r="AH33" s="38"/>
      <c r="AI33" s="38"/>
      <c r="AJ33" s="38"/>
      <c r="AK33" s="38"/>
      <c r="AL33" s="38"/>
    </row>
    <row r="34" spans="2:38" s="40" customFormat="1" ht="23.25" customHeight="1" x14ac:dyDescent="0.25">
      <c r="B34" s="34" t="s">
        <v>9</v>
      </c>
      <c r="C34" s="41" t="str">
        <f t="shared" si="0"/>
        <v>2024/25</v>
      </c>
      <c r="D34" s="97"/>
      <c r="E34" s="98"/>
      <c r="F34" s="99"/>
      <c r="G34" s="42"/>
      <c r="H34" s="35"/>
      <c r="I34" s="36"/>
      <c r="J34" s="37">
        <f>IF(OR(D34="",D15="weiblich"),K34,W34)</f>
        <v>0</v>
      </c>
      <c r="K34" s="38"/>
      <c r="L34" s="17">
        <f t="shared" si="1"/>
        <v>0</v>
      </c>
      <c r="M34" s="17">
        <f t="shared" si="3"/>
        <v>1</v>
      </c>
      <c r="N34" s="38"/>
      <c r="O34" s="18">
        <f>IF($F$12&gt;1,$F$12+19,0)</f>
        <v>2024</v>
      </c>
      <c r="P34" s="38">
        <f t="shared" si="2"/>
        <v>2025</v>
      </c>
      <c r="Q34" s="38"/>
      <c r="R34" s="38">
        <v>200</v>
      </c>
      <c r="S34" s="38">
        <f>IF($D$15="weiblich",S33,S33)</f>
        <v>500</v>
      </c>
      <c r="T34" s="38">
        <v>400</v>
      </c>
      <c r="U34" s="38">
        <v>1000</v>
      </c>
      <c r="V34" s="38"/>
      <c r="W34" s="43">
        <f t="shared" si="4"/>
        <v>500</v>
      </c>
      <c r="X34" s="38"/>
      <c r="Y34" s="38" t="s">
        <v>33</v>
      </c>
      <c r="Z34" s="38"/>
      <c r="AA34" s="38"/>
      <c r="AB34" s="38"/>
      <c r="AC34" s="38"/>
      <c r="AD34" s="38"/>
      <c r="AE34" s="38"/>
      <c r="AF34" s="38"/>
      <c r="AG34" s="38"/>
      <c r="AH34" s="38"/>
      <c r="AI34" s="38"/>
      <c r="AJ34" s="38"/>
      <c r="AK34" s="38"/>
      <c r="AL34" s="38"/>
    </row>
    <row r="35" spans="2:38" s="40" customFormat="1" ht="23.25" customHeight="1" x14ac:dyDescent="0.35">
      <c r="B35" s="34" t="s">
        <v>10</v>
      </c>
      <c r="C35" s="41" t="str">
        <f t="shared" si="0"/>
        <v>2025/26</v>
      </c>
      <c r="D35" s="97"/>
      <c r="E35" s="98"/>
      <c r="F35" s="99"/>
      <c r="G35" s="42"/>
      <c r="H35" s="35"/>
      <c r="I35" s="36"/>
      <c r="J35" s="37"/>
      <c r="K35" s="38"/>
      <c r="L35" s="17">
        <f>IF(G35="",0,4)</f>
        <v>0</v>
      </c>
      <c r="M35" s="17">
        <f t="shared" si="3"/>
        <v>1</v>
      </c>
      <c r="N35" s="38"/>
      <c r="O35" s="18">
        <f>IF($F$12&gt;1,$F$12+20,0)</f>
        <v>2025</v>
      </c>
      <c r="P35" s="38">
        <f t="shared" si="2"/>
        <v>2026</v>
      </c>
      <c r="Q35" s="38"/>
      <c r="R35" s="38">
        <f>IF($D$15="männlich",R34,0)</f>
        <v>200</v>
      </c>
      <c r="S35" s="38">
        <f>IF($D$15="männlich",S34,0)</f>
        <v>500</v>
      </c>
      <c r="T35" s="38"/>
      <c r="U35" s="38"/>
      <c r="V35" s="38"/>
      <c r="W35" s="43">
        <f t="shared" si="4"/>
        <v>500</v>
      </c>
      <c r="X35" s="38"/>
      <c r="Y35" s="4" t="s">
        <v>40</v>
      </c>
      <c r="Z35" s="38"/>
      <c r="AA35" s="38"/>
      <c r="AB35" s="38"/>
      <c r="AC35" s="38"/>
      <c r="AD35" s="38"/>
      <c r="AE35" s="38"/>
      <c r="AF35" s="38"/>
      <c r="AG35" s="38"/>
      <c r="AH35" s="38"/>
      <c r="AI35" s="38"/>
      <c r="AJ35" s="38"/>
      <c r="AK35" s="38"/>
      <c r="AL35" s="38"/>
    </row>
    <row r="36" spans="2:38" s="40" customFormat="1" ht="23.25" customHeight="1" x14ac:dyDescent="0.25">
      <c r="B36" s="34" t="s">
        <v>15</v>
      </c>
      <c r="C36" s="41" t="str">
        <f t="shared" si="0"/>
        <v>2026/27</v>
      </c>
      <c r="D36" s="97"/>
      <c r="E36" s="98"/>
      <c r="F36" s="99"/>
      <c r="G36" s="42"/>
      <c r="H36" s="35"/>
      <c r="I36" s="36"/>
      <c r="J36" s="37"/>
      <c r="K36" s="38"/>
      <c r="L36" s="17"/>
      <c r="M36" s="17"/>
      <c r="N36" s="38"/>
      <c r="O36" s="18">
        <f>IF($F$12&gt;1,$F$12+21,0)</f>
        <v>2026</v>
      </c>
      <c r="P36" s="38">
        <f t="shared" si="2"/>
        <v>2027</v>
      </c>
      <c r="Q36" s="38"/>
      <c r="R36" s="38"/>
      <c r="S36" s="38"/>
      <c r="T36" s="38"/>
      <c r="U36" s="38"/>
      <c r="V36" s="38"/>
      <c r="W36" s="39"/>
      <c r="X36" s="38"/>
      <c r="Y36" s="38" t="s">
        <v>34</v>
      </c>
      <c r="Z36" s="38"/>
      <c r="AA36" s="38"/>
      <c r="AB36" s="38"/>
      <c r="AC36" s="38"/>
      <c r="AD36" s="38"/>
      <c r="AE36" s="38"/>
      <c r="AF36" s="38"/>
      <c r="AG36" s="38"/>
      <c r="AH36" s="38"/>
      <c r="AI36" s="38"/>
      <c r="AJ36" s="38"/>
      <c r="AK36" s="38"/>
      <c r="AL36" s="38"/>
    </row>
    <row r="37" spans="2:38" ht="6.75" customHeight="1" x14ac:dyDescent="0.35">
      <c r="Y37" s="38" t="s">
        <v>35</v>
      </c>
    </row>
    <row r="38" spans="2:38" ht="21.75" customHeight="1" x14ac:dyDescent="0.35">
      <c r="I38" s="16" t="s">
        <v>48</v>
      </c>
      <c r="J38" s="44">
        <f>IF(SUM(J23:J36)&gt;500,SUM(J23:J36),Q36)</f>
        <v>2000</v>
      </c>
      <c r="Y38" s="38" t="s">
        <v>36</v>
      </c>
    </row>
    <row r="39" spans="2:38" ht="98.25" customHeight="1" x14ac:dyDescent="0.35">
      <c r="B39" s="90" t="s">
        <v>106</v>
      </c>
      <c r="C39" s="90"/>
      <c r="D39" s="90"/>
      <c r="E39" s="90"/>
      <c r="F39" s="90"/>
      <c r="G39" s="90"/>
      <c r="H39" s="90"/>
      <c r="I39" s="90"/>
      <c r="J39" s="90"/>
      <c r="Y39" s="4" t="s">
        <v>85</v>
      </c>
    </row>
    <row r="40" spans="2:38" ht="111.2" customHeight="1" x14ac:dyDescent="0.35">
      <c r="B40" s="101" t="s">
        <v>91</v>
      </c>
      <c r="C40" s="102"/>
      <c r="D40" s="102"/>
      <c r="E40" s="102"/>
      <c r="F40" s="102"/>
      <c r="G40" s="102"/>
      <c r="H40" s="102"/>
      <c r="I40" s="102"/>
      <c r="J40" s="102"/>
    </row>
    <row r="41" spans="2:38" ht="9" customHeight="1" x14ac:dyDescent="0.35"/>
    <row r="42" spans="2:38" x14ac:dyDescent="0.35">
      <c r="B42" s="8" t="s">
        <v>51</v>
      </c>
    </row>
    <row r="43" spans="2:38" ht="15.75" customHeight="1" x14ac:dyDescent="0.35">
      <c r="B43" s="8" t="s">
        <v>100</v>
      </c>
    </row>
    <row r="45" spans="2:38" ht="17.25" hidden="1" x14ac:dyDescent="0.35">
      <c r="B45" s="40" t="s">
        <v>41</v>
      </c>
      <c r="C45" s="48"/>
      <c r="D45" s="48"/>
      <c r="E45" s="48"/>
    </row>
    <row r="46" spans="2:38" ht="17.25" hidden="1" x14ac:dyDescent="0.35">
      <c r="B46" s="48"/>
      <c r="C46" s="40" t="s">
        <v>46</v>
      </c>
      <c r="D46" s="48"/>
      <c r="E46" s="48"/>
    </row>
    <row r="47" spans="2:38" ht="31.7" hidden="1" customHeight="1" x14ac:dyDescent="0.35">
      <c r="B47" s="48"/>
      <c r="C47" s="113" t="s">
        <v>92</v>
      </c>
      <c r="D47" s="113"/>
      <c r="E47" s="113"/>
      <c r="F47" s="113"/>
      <c r="G47" s="113"/>
      <c r="H47" s="113"/>
      <c r="I47" s="113"/>
      <c r="J47" s="113"/>
    </row>
    <row r="48" spans="2:38" ht="17.25" hidden="1" x14ac:dyDescent="0.35">
      <c r="B48" s="48"/>
      <c r="C48" s="40" t="s">
        <v>47</v>
      </c>
      <c r="D48" s="48"/>
      <c r="E48" s="48"/>
    </row>
    <row r="49" spans="2:10" ht="28.5" hidden="1" customHeight="1" x14ac:dyDescent="0.35">
      <c r="C49" s="100" t="s">
        <v>93</v>
      </c>
      <c r="D49" s="100"/>
      <c r="E49" s="115"/>
      <c r="F49" s="115"/>
      <c r="G49" s="115"/>
      <c r="H49" s="49" t="s">
        <v>94</v>
      </c>
      <c r="I49" s="91"/>
      <c r="J49" s="91"/>
    </row>
    <row r="50" spans="2:10" ht="17.25" hidden="1" x14ac:dyDescent="0.35">
      <c r="B50" s="50"/>
      <c r="C50" s="48"/>
      <c r="D50" s="48"/>
      <c r="E50" s="48"/>
    </row>
    <row r="51" spans="2:10" ht="17.25" hidden="1" x14ac:dyDescent="0.35">
      <c r="B51" s="40" t="s">
        <v>42</v>
      </c>
      <c r="C51" s="48"/>
      <c r="D51" s="48"/>
      <c r="E51" s="48"/>
    </row>
    <row r="52" spans="2:10" ht="17.25" hidden="1" x14ac:dyDescent="0.35">
      <c r="B52" s="48"/>
      <c r="C52" s="51" t="s">
        <v>43</v>
      </c>
      <c r="D52" s="48"/>
      <c r="E52" s="48"/>
    </row>
    <row r="53" spans="2:10" ht="17.25" hidden="1" x14ac:dyDescent="0.35">
      <c r="B53" s="48"/>
      <c r="C53" s="51" t="s">
        <v>44</v>
      </c>
      <c r="D53" s="48"/>
      <c r="E53" s="48"/>
    </row>
    <row r="54" spans="2:10" ht="66" hidden="1" customHeight="1" x14ac:dyDescent="0.35">
      <c r="B54" s="116" t="s">
        <v>45</v>
      </c>
      <c r="C54" s="116"/>
      <c r="D54" s="116"/>
      <c r="E54" s="116"/>
      <c r="F54" s="116"/>
      <c r="G54" s="116"/>
      <c r="H54" s="116"/>
      <c r="I54" s="116"/>
      <c r="J54" s="116"/>
    </row>
    <row r="55" spans="2:10" ht="20.25" hidden="1" customHeight="1" x14ac:dyDescent="0.35">
      <c r="F55" s="52"/>
      <c r="G55" s="52"/>
      <c r="H55" s="53"/>
      <c r="I55" s="53"/>
      <c r="J55" s="54"/>
    </row>
    <row r="56" spans="2:10" ht="12" hidden="1" customHeight="1" x14ac:dyDescent="0.35">
      <c r="F56" s="55" t="s">
        <v>95</v>
      </c>
      <c r="H56" s="55" t="s">
        <v>96</v>
      </c>
    </row>
    <row r="57" spans="2:10" ht="20.25" hidden="1" customHeight="1" x14ac:dyDescent="0.35">
      <c r="F57" s="52"/>
      <c r="G57" s="52"/>
      <c r="H57" s="53"/>
      <c r="I57" s="53"/>
      <c r="J57" s="54"/>
    </row>
    <row r="58" spans="2:10" ht="12" hidden="1" customHeight="1" x14ac:dyDescent="0.35">
      <c r="F58" s="55" t="s">
        <v>95</v>
      </c>
      <c r="H58" s="117" t="s">
        <v>97</v>
      </c>
      <c r="I58" s="117"/>
    </row>
    <row r="59" spans="2:10" ht="13.7" hidden="1" customHeight="1" thickBot="1" x14ac:dyDescent="0.4">
      <c r="B59" s="45"/>
      <c r="C59" s="45"/>
      <c r="D59" s="45"/>
      <c r="E59" s="45"/>
      <c r="F59" s="45"/>
      <c r="G59" s="45"/>
      <c r="H59" s="46"/>
      <c r="I59" s="46"/>
      <c r="J59" s="47"/>
    </row>
    <row r="60" spans="2:10" ht="12.75" hidden="1" customHeight="1" x14ac:dyDescent="0.35"/>
    <row r="61" spans="2:10" hidden="1" x14ac:dyDescent="0.35">
      <c r="B61" s="56" t="s">
        <v>57</v>
      </c>
    </row>
    <row r="62" spans="2:10" ht="6.75" hidden="1" customHeight="1" x14ac:dyDescent="0.35"/>
    <row r="63" spans="2:10" ht="31.7" hidden="1" customHeight="1" x14ac:dyDescent="0.35">
      <c r="B63" s="74"/>
      <c r="C63" s="76"/>
      <c r="D63" s="75"/>
      <c r="E63" s="74"/>
      <c r="F63" s="75"/>
      <c r="H63" s="74"/>
      <c r="I63" s="76"/>
      <c r="J63" s="75"/>
    </row>
    <row r="64" spans="2:10" hidden="1" x14ac:dyDescent="0.35">
      <c r="B64" s="77" t="s">
        <v>58</v>
      </c>
      <c r="C64" s="77"/>
      <c r="D64" s="77"/>
      <c r="E64" s="78" t="s">
        <v>59</v>
      </c>
      <c r="F64" s="78"/>
      <c r="H64" s="78" t="s">
        <v>63</v>
      </c>
      <c r="I64" s="78"/>
    </row>
    <row r="65" spans="2:25" hidden="1" x14ac:dyDescent="0.35"/>
    <row r="66" spans="2:25" ht="13.7" hidden="1" customHeight="1" x14ac:dyDescent="0.35">
      <c r="B66" s="8" t="s">
        <v>64</v>
      </c>
      <c r="C66" s="57"/>
      <c r="D66" s="57"/>
      <c r="E66" s="57"/>
      <c r="G66" s="57"/>
      <c r="H66" s="57"/>
      <c r="I66" s="58"/>
    </row>
    <row r="67" spans="2:25" s="27" customFormat="1" ht="25.5" hidden="1" customHeight="1" x14ac:dyDescent="0.25">
      <c r="B67" s="114" t="s">
        <v>65</v>
      </c>
      <c r="C67" s="111"/>
      <c r="D67" s="109" t="s">
        <v>50</v>
      </c>
      <c r="E67" s="110"/>
      <c r="F67" s="111"/>
      <c r="G67" s="59"/>
      <c r="H67" s="59" t="s">
        <v>67</v>
      </c>
      <c r="I67" s="60" t="s">
        <v>71</v>
      </c>
      <c r="J67" s="61"/>
      <c r="W67" s="62"/>
      <c r="Y67" s="17"/>
    </row>
    <row r="68" spans="2:25" ht="27" hidden="1" customHeight="1" x14ac:dyDescent="0.35">
      <c r="B68" s="79" t="s">
        <v>68</v>
      </c>
      <c r="C68" s="80"/>
      <c r="D68" s="81" t="s">
        <v>66</v>
      </c>
      <c r="E68" s="82"/>
      <c r="F68" s="83"/>
      <c r="G68" s="34"/>
      <c r="H68" s="63" t="s">
        <v>70</v>
      </c>
      <c r="I68" s="64"/>
      <c r="J68" s="37"/>
    </row>
    <row r="69" spans="2:25" ht="27" hidden="1" customHeight="1" x14ac:dyDescent="0.35">
      <c r="B69" s="79" t="s">
        <v>72</v>
      </c>
      <c r="C69" s="80"/>
      <c r="D69" s="81" t="s">
        <v>69</v>
      </c>
      <c r="E69" s="82"/>
      <c r="F69" s="83"/>
      <c r="G69" s="34"/>
      <c r="H69" s="63" t="s">
        <v>70</v>
      </c>
      <c r="I69" s="64"/>
      <c r="J69" s="37"/>
    </row>
    <row r="70" spans="2:25" ht="27" hidden="1" customHeight="1" x14ac:dyDescent="0.35">
      <c r="B70" s="79" t="s">
        <v>73</v>
      </c>
      <c r="C70" s="80"/>
      <c r="D70" s="84" t="s">
        <v>74</v>
      </c>
      <c r="E70" s="82"/>
      <c r="F70" s="83"/>
      <c r="G70" s="34"/>
      <c r="H70" s="65"/>
      <c r="I70" s="66"/>
      <c r="J70" s="37"/>
    </row>
    <row r="71" spans="2:25" ht="27" hidden="1" customHeight="1" x14ac:dyDescent="0.35">
      <c r="B71" s="79" t="s">
        <v>77</v>
      </c>
      <c r="C71" s="80"/>
      <c r="D71" s="81" t="s">
        <v>75</v>
      </c>
      <c r="E71" s="82"/>
      <c r="F71" s="83"/>
      <c r="G71" s="34"/>
      <c r="H71" s="63" t="s">
        <v>70</v>
      </c>
      <c r="I71" s="64"/>
      <c r="J71" s="37"/>
    </row>
    <row r="72" spans="2:25" ht="27" hidden="1" customHeight="1" x14ac:dyDescent="0.35">
      <c r="B72" s="79" t="s">
        <v>76</v>
      </c>
      <c r="C72" s="80"/>
      <c r="D72" s="84" t="s">
        <v>78</v>
      </c>
      <c r="E72" s="82"/>
      <c r="F72" s="83"/>
      <c r="G72" s="34"/>
      <c r="H72" s="65"/>
      <c r="I72" s="66"/>
      <c r="J72" s="37"/>
    </row>
    <row r="73" spans="2:25" ht="42.75" hidden="1" customHeight="1" x14ac:dyDescent="0.35">
      <c r="B73" s="79" t="s">
        <v>79</v>
      </c>
      <c r="C73" s="80"/>
      <c r="D73" s="84" t="s">
        <v>80</v>
      </c>
      <c r="E73" s="82"/>
      <c r="F73" s="83"/>
      <c r="G73" s="34"/>
      <c r="H73" s="66"/>
      <c r="I73" s="66"/>
      <c r="J73" s="37"/>
    </row>
    <row r="74" spans="2:25" ht="27" hidden="1" customHeight="1" x14ac:dyDescent="0.35">
      <c r="B74" s="79"/>
      <c r="C74" s="80"/>
      <c r="D74" s="84"/>
      <c r="E74" s="82"/>
      <c r="F74" s="83"/>
      <c r="G74" s="34"/>
      <c r="H74" s="63"/>
      <c r="I74" s="66"/>
      <c r="J74" s="37"/>
    </row>
    <row r="75" spans="2:25" ht="27" hidden="1" customHeight="1" x14ac:dyDescent="0.35">
      <c r="B75" s="79"/>
      <c r="C75" s="80"/>
      <c r="D75" s="84"/>
      <c r="E75" s="82"/>
      <c r="F75" s="83"/>
      <c r="G75" s="34"/>
      <c r="H75" s="63"/>
      <c r="I75" s="66"/>
      <c r="J75" s="37"/>
    </row>
    <row r="76" spans="2:25" ht="13.7" hidden="1" customHeight="1" thickBot="1" x14ac:dyDescent="0.4">
      <c r="B76" s="45"/>
      <c r="C76" s="45"/>
      <c r="D76" s="45"/>
      <c r="E76" s="45"/>
      <c r="F76" s="45"/>
      <c r="G76" s="45"/>
      <c r="H76" s="46"/>
      <c r="I76" s="46"/>
      <c r="J76" s="47"/>
    </row>
    <row r="77" spans="2:25" ht="12.75" hidden="1" customHeight="1" x14ac:dyDescent="0.35"/>
    <row r="78" spans="2:25" ht="27.95" hidden="1" customHeight="1" x14ac:dyDescent="0.35">
      <c r="C78" s="85"/>
      <c r="D78" s="86"/>
      <c r="E78" s="85"/>
      <c r="F78" s="87"/>
      <c r="G78" s="87"/>
      <c r="H78" s="74"/>
      <c r="I78" s="75"/>
      <c r="J78" s="67"/>
      <c r="W78" s="68"/>
    </row>
    <row r="79" spans="2:25" ht="18" hidden="1" customHeight="1" x14ac:dyDescent="0.35">
      <c r="C79" s="73" t="s">
        <v>60</v>
      </c>
      <c r="D79" s="73"/>
      <c r="E79" s="69" t="s">
        <v>61</v>
      </c>
      <c r="F79" s="69"/>
      <c r="H79" s="69" t="s">
        <v>62</v>
      </c>
      <c r="I79" s="69"/>
    </row>
    <row r="80" spans="2:25" hidden="1" x14ac:dyDescent="0.35"/>
  </sheetData>
  <sheetProtection algorithmName="SHA-512" hashValue="LeRP/zmgAa4Q6eawJGr4QGJlAqtjsl/0/qkEr0S/+CM+KbBS23wzqQ/dlBfsHjZCZq0WU2wxGIzRpKRPG456Zg==" saltValue="/xl3c/VEEz2tWLtuYn6qpg==" spinCount="100000" sheet="1" objects="1" scenarios="1"/>
  <mergeCells count="76">
    <mergeCell ref="C47:J47"/>
    <mergeCell ref="B67:C67"/>
    <mergeCell ref="D67:F67"/>
    <mergeCell ref="E49:G49"/>
    <mergeCell ref="B74:C74"/>
    <mergeCell ref="B72:C72"/>
    <mergeCell ref="B73:C73"/>
    <mergeCell ref="B54:J54"/>
    <mergeCell ref="B70:C70"/>
    <mergeCell ref="B71:C71"/>
    <mergeCell ref="D71:F71"/>
    <mergeCell ref="H58:I58"/>
    <mergeCell ref="B69:C69"/>
    <mergeCell ref="D69:F69"/>
    <mergeCell ref="H64:I64"/>
    <mergeCell ref="H63:J63"/>
    <mergeCell ref="D22:F22"/>
    <mergeCell ref="B14:C14"/>
    <mergeCell ref="B24:C24"/>
    <mergeCell ref="D24:F24"/>
    <mergeCell ref="D36:F36"/>
    <mergeCell ref="D28:F28"/>
    <mergeCell ref="D33:F33"/>
    <mergeCell ref="D34:F34"/>
    <mergeCell ref="B20:J20"/>
    <mergeCell ref="B23:C23"/>
    <mergeCell ref="D35:F35"/>
    <mergeCell ref="D23:F23"/>
    <mergeCell ref="D25:F25"/>
    <mergeCell ref="B9:C9"/>
    <mergeCell ref="B10:C10"/>
    <mergeCell ref="B12:C12"/>
    <mergeCell ref="B18:J18"/>
    <mergeCell ref="D9:G9"/>
    <mergeCell ref="I9:J9"/>
    <mergeCell ref="I14:J14"/>
    <mergeCell ref="I15:J15"/>
    <mergeCell ref="D15:F15"/>
    <mergeCell ref="I16:J16"/>
    <mergeCell ref="D16:F16"/>
    <mergeCell ref="B15:C15"/>
    <mergeCell ref="B16:C16"/>
    <mergeCell ref="D10:G10"/>
    <mergeCell ref="D14:F14"/>
    <mergeCell ref="B7:J7"/>
    <mergeCell ref="B1:D3"/>
    <mergeCell ref="B39:J39"/>
    <mergeCell ref="I49:J49"/>
    <mergeCell ref="I10:J10"/>
    <mergeCell ref="B5:J5"/>
    <mergeCell ref="B19:J19"/>
    <mergeCell ref="D31:F31"/>
    <mergeCell ref="D32:F32"/>
    <mergeCell ref="I12:J12"/>
    <mergeCell ref="D26:F26"/>
    <mergeCell ref="D27:F27"/>
    <mergeCell ref="D29:F29"/>
    <mergeCell ref="D30:F30"/>
    <mergeCell ref="C49:D49"/>
    <mergeCell ref="B40:J40"/>
    <mergeCell ref="C79:D79"/>
    <mergeCell ref="H78:I78"/>
    <mergeCell ref="B63:D63"/>
    <mergeCell ref="B64:D64"/>
    <mergeCell ref="E63:F63"/>
    <mergeCell ref="E64:F64"/>
    <mergeCell ref="B68:C68"/>
    <mergeCell ref="D68:F68"/>
    <mergeCell ref="D70:F70"/>
    <mergeCell ref="C78:D78"/>
    <mergeCell ref="E78:G78"/>
    <mergeCell ref="B75:C75"/>
    <mergeCell ref="D74:F74"/>
    <mergeCell ref="D75:F75"/>
    <mergeCell ref="D72:F72"/>
    <mergeCell ref="D73:F73"/>
  </mergeCells>
  <conditionalFormatting sqref="B29:D33">
    <cfRule type="expression" dxfId="2" priority="14">
      <formula>($D$15="weiblich")</formula>
    </cfRule>
  </conditionalFormatting>
  <conditionalFormatting sqref="B30:J34">
    <cfRule type="expression" dxfId="1" priority="12">
      <formula>($D$15="männlich")</formula>
    </cfRule>
  </conditionalFormatting>
  <conditionalFormatting sqref="G29:J33">
    <cfRule type="expression" dxfId="0" priority="17">
      <formula>($D$15="weiblich")</formula>
    </cfRule>
  </conditionalFormatting>
  <dataValidations disablePrompts="1" count="3">
    <dataValidation type="list" allowBlank="1" showInputMessage="1" showErrorMessage="1" sqref="I9:J9" xr:uid="{00000000-0002-0000-0000-000000000000}">
      <formula1>Liga</formula1>
    </dataValidation>
    <dataValidation type="list" allowBlank="1" showInputMessage="1" showErrorMessage="1" sqref="D15:F15" xr:uid="{00000000-0002-0000-0000-000001000000}">
      <formula1>Geschlecht</formula1>
    </dataValidation>
    <dataValidation type="list" allowBlank="1" showInputMessage="1" showErrorMessage="1" sqref="H23:H36 I49:J49" xr:uid="{00000000-0002-0000-0000-000002000000}">
      <formula1>Landesverband</formula1>
    </dataValidation>
  </dataValidations>
  <printOptions horizontalCentered="1"/>
  <pageMargins left="0.19685039370078741" right="0.39370078740157483" top="0.39370078740157483" bottom="0.68177083333333333" header="0.31496062992125984" footer="0.31496062992125984"/>
  <pageSetup paperSize="9" scale="77" fitToHeight="2" orientation="portrait" r:id="rId1"/>
  <headerFooter>
    <oddFooter xml:space="preserve">&amp;L&amp;"Arial,Standard"&amp;8Volleyball Bundesliga
Köpenicker Str. 145
10997 Berlin&amp;C&amp;"Arial,Standard"&amp;8- Vordruck B-1 -
BL-Lizenz 2026/27
spielbetrieb@volleyball-bundesliga.de&amp;R&amp;"Arial,Standard"&amp;8&amp;P von &amp;N
Tel.: 030 / 500 50 70 - 0
</oddFooter>
  </headerFooter>
  <rowBreaks count="1" manualBreakCount="1">
    <brk id="43" min="1" max="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9</vt:i4>
      </vt:variant>
    </vt:vector>
  </HeadingPairs>
  <TitlesOfParts>
    <vt:vector size="10" baseType="lpstr">
      <vt:lpstr>Vordruck B-1</vt:lpstr>
      <vt:lpstr>'Vordruck B-1'!Dropdown1</vt:lpstr>
      <vt:lpstr>'Vordruck B-1'!Druckbereich</vt:lpstr>
      <vt:lpstr>'Vordruck B-1'!Drucktitel</vt:lpstr>
      <vt:lpstr>Geschlecht</vt:lpstr>
      <vt:lpstr>'Vordruck B-1'!Kontrollkästchen1</vt:lpstr>
      <vt:lpstr>'Vordruck B-1'!Kontrollkästchen3</vt:lpstr>
      <vt:lpstr>'Vordruck B-1'!Kontrollkästchen4</vt:lpstr>
      <vt:lpstr>Landesverband</vt:lpstr>
      <vt:lpstr>Liga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Sattler</dc:creator>
  <cp:lastModifiedBy>Lisa Krieger | VBL</cp:lastModifiedBy>
  <cp:lastPrinted>2021-08-03T12:20:52Z</cp:lastPrinted>
  <dcterms:created xsi:type="dcterms:W3CDTF">2012-06-22T11:31:33Z</dcterms:created>
  <dcterms:modified xsi:type="dcterms:W3CDTF">2026-07-02T08:58:05Z</dcterms:modified>
</cp:coreProperties>
</file>